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tables/table1.xml" ContentType="application/vnd.openxmlformats-officedocument.spreadsheetml.table+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4.xml" ContentType="application/vnd.openxmlformats-officedocument.drawing+xml"/>
  <Override PartName="/xl/timelines/timeline1.xml" ContentType="application/vnd.ms-excel.timeline+xml"/>
  <Override PartName="/xl/drawings/drawing5.xml" ContentType="application/vnd.openxmlformats-officedocument.drawing+xml"/>
  <Override PartName="/xl/tables/table2.xml" ContentType="application/vnd.openxmlformats-officedocument.spreadsheetml.tab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6.xml" ContentType="application/vnd.openxmlformats-officedocument.drawing+xml"/>
  <Override PartName="/xl/slicers/slicer2.xml" ContentType="application/vnd.ms-excel.slicer+xml"/>
  <Override PartName="/xl/timelines/timeline2.xml" ContentType="application/vnd.ms-excel.timelin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7.xml" ContentType="application/vnd.openxmlformats-officedocument.drawingml.chartshapes+xml"/>
  <Override PartName="/xl/charts/chart12.xml" ContentType="application/vnd.openxmlformats-officedocument.drawingml.chart+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8.xml" ContentType="application/vnd.openxmlformats-officedocument.drawingml.chartshapes+xml"/>
  <Override PartName="/xl/charts/chart14.xml" ContentType="application/vnd.openxmlformats-officedocument.drawingml.chart+xml"/>
  <Override PartName="/xl/charts/chartEx2.xml" ContentType="application/vnd.ms-office.chartex+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628"/>
  <workbookPr/>
  <mc:AlternateContent xmlns:mc="http://schemas.openxmlformats.org/markup-compatibility/2006">
    <mc:Choice Requires="x15">
      <x15ac:absPath xmlns:x15ac="http://schemas.microsoft.com/office/spreadsheetml/2010/11/ac" url="E:\Excel_codebasics\Github Excel Project 2\"/>
    </mc:Choice>
  </mc:AlternateContent>
  <xr:revisionPtr revIDLastSave="0" documentId="13_ncr:1_{9A5E431F-51CC-44B9-AD95-DD50B8B2C8AA}" xr6:coauthVersionLast="47" xr6:coauthVersionMax="47" xr10:uidLastSave="{00000000-0000-0000-0000-000000000000}"/>
  <bookViews>
    <workbookView xWindow="-120" yWindow="-120" windowWidth="20730" windowHeight="11760" firstSheet="2" activeTab="5" xr2:uid="{00000000-000D-0000-FFFF-FFFF00000000}"/>
  </bookViews>
  <sheets>
    <sheet name="Casualities by Road" sheetId="6" r:id="rId1"/>
    <sheet name="Donut" sheetId="8" r:id="rId2"/>
    <sheet name="Casualities by road surface" sheetId="7" r:id="rId3"/>
    <sheet name="Monthly trend" sheetId="5" r:id="rId4"/>
    <sheet name="Primary KPI's" sheetId="1" r:id="rId5"/>
    <sheet name="Dashboard" sheetId="3" r:id="rId6"/>
    <sheet name="Data Analysis Sheet" sheetId="9" r:id="rId7"/>
  </sheets>
  <definedNames>
    <definedName name="_xlchart.v1.0" hidden="1">'Casualities by road surface'!$E$5:$E$8</definedName>
    <definedName name="_xlchart.v1.1" hidden="1">'Casualities by road surface'!$F$4</definedName>
    <definedName name="_xlchart.v1.2" hidden="1">'Casualities by road surface'!$F$5:$F$8</definedName>
    <definedName name="_xlchart.v1.3" hidden="1">'Casualities by road surface'!$E$5:$E$8</definedName>
    <definedName name="_xlchart.v1.4" hidden="1">'Casualities by road surface'!$F$4</definedName>
    <definedName name="_xlchart.v1.5" hidden="1">'Casualities by road surface'!$F$5:$F$8</definedName>
    <definedName name="_xlnm.Print_Area" localSheetId="5">Dashboard!$A$1:$AC$101</definedName>
    <definedName name="Slicer_Urban_or_Rural_Area">#N/A</definedName>
    <definedName name="Slicer_Urban_or_Rural_Area1">#N/A</definedName>
    <definedName name="Timeline_Accident_Date">#N/A</definedName>
    <definedName name="Timeline_Accident_Date1">#N/A</definedName>
  </definedNames>
  <calcPr calcId="191029"/>
  <pivotCaches>
    <pivotCache cacheId="253" r:id="rId8"/>
    <pivotCache cacheId="256" r:id="rId9"/>
    <pivotCache cacheId="259" r:id="rId10"/>
    <pivotCache cacheId="262" r:id="rId11"/>
    <pivotCache cacheId="265" r:id="rId12"/>
    <pivotCache cacheId="268" r:id="rId13"/>
  </pivotCaches>
  <extLst>
    <ext xmlns:x14="http://schemas.microsoft.com/office/spreadsheetml/2009/9/main" uri="{876F7934-8845-4945-9796-88D515C7AA90}">
      <x14:pivotCaches>
        <pivotCache cacheId="7"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6"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FCE2AD5D-F65C-4FA6-A056-5C36A1767C68}">
      <x15:dataModel>
        <x15:modelTables>
          <x15:modelTable id="Sheet1_8a52fd3d-33fa-4d06-a3b2-9168e4192086" name="Sheet1" connection="Query - Sheet1(1)"/>
        </x15:modelTables>
        <x15:extLst>
          <ext xmlns:x16="http://schemas.microsoft.com/office/spreadsheetml/2014/11/main" uri="{9835A34E-60A6-4A7C-AAB8-D5F71C897F49}">
            <x16:modelTimeGroupings>
              <x16:modelTimeGrouping tableName="Sheet1" columnName="Accident Date" columnId="Accident Date">
                <x16:calculatedTimeColumn columnName="Accident Date (Year)" columnId="Accident Date (Year)" contentType="years" isSelected="1"/>
                <x16:calculatedTimeColumn columnName="Accident Date (Quarter)" columnId="Accident Date (Quarter)" contentType="quarters" isSelected="1"/>
                <x16:calculatedTimeColumn columnName="Accident Date (Month Index)" columnId="Accident Date (Month Index)" contentType="monthsindex" isSelected="1"/>
                <x16:calculatedTimeColumn columnName="Accident Date (Month)" columnId="Accident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ARRAYTEXT_WF"/>
      </xcalcf:calcFeatures>
    </ext>
  </extLst>
</workbook>
</file>

<file path=xl/calcChain.xml><?xml version="1.0" encoding="utf-8"?>
<calcChain xmlns="http://schemas.openxmlformats.org/spreadsheetml/2006/main">
  <c r="E12" i="8" l="1"/>
  <c r="E11" i="8"/>
  <c r="I5" i="5"/>
  <c r="I6" i="5"/>
  <c r="I7" i="5"/>
  <c r="I8" i="5"/>
  <c r="I9" i="5"/>
  <c r="I10" i="5"/>
  <c r="I11" i="5"/>
  <c r="I12" i="5"/>
  <c r="I13" i="5"/>
  <c r="I14" i="5"/>
  <c r="I15" i="5"/>
  <c r="I4" i="5"/>
  <c r="H4" i="5"/>
  <c r="H5" i="5"/>
  <c r="H6" i="5"/>
  <c r="H7" i="5"/>
  <c r="E40" i="1"/>
  <c r="E39" i="1"/>
  <c r="E38" i="1"/>
  <c r="E36" i="1"/>
  <c r="E37" i="1"/>
  <c r="E35" i="1"/>
  <c r="C2" i="1"/>
  <c r="O6" i="1"/>
  <c r="O7" i="1"/>
  <c r="J7" i="1"/>
  <c r="J6" i="1"/>
  <c r="E6" i="1"/>
  <c r="E7" i="1"/>
  <c r="H15" i="5"/>
  <c r="H14" i="5"/>
  <c r="H13" i="5"/>
  <c r="H12" i="5"/>
  <c r="H11" i="5"/>
  <c r="H10" i="5"/>
  <c r="H9" i="5"/>
  <c r="H8" i="5"/>
  <c r="F7" i="7"/>
  <c r="F6" i="7"/>
  <c r="F5" i="7"/>
  <c r="F8" i="7"/>
  <c r="E13" i="8" l="1"/>
  <c r="P7" i="1"/>
  <c r="H43" i="1"/>
  <c r="K6" i="1"/>
  <c r="L43" i="1"/>
  <c r="R43" i="1"/>
  <c r="F6" i="1"/>
  <c r="F7" i="1"/>
  <c r="P6" i="1"/>
  <c r="K7" i="1"/>
  <c r="E43" i="1"/>
  <c r="E46" i="1" s="1"/>
  <c r="O43" i="1"/>
  <c r="E44" i="1"/>
  <c r="O44" i="1"/>
  <c r="L44" i="1"/>
  <c r="H44" i="1"/>
  <c r="R4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Query - Sheet1" description="Connection to the 'Sheet1' query in the workbook." type="5" refreshedVersion="2" saveData="1">
    <dbPr connection="" command=""/>
  </connection>
  <connection id="2" xr16:uid="{1B192816-2B72-46A5-9970-8504990B7E6C}" name="Query - Sheet1(1)" description="Connection to the 'Sheet1' query in the workbook." type="100" refreshedVersion="8" minRefreshableVersion="5">
    <extLst>
      <ext xmlns:x15="http://schemas.microsoft.com/office/spreadsheetml/2010/11/main" uri="{DE250136-89BD-433C-8126-D09CA5730AF9}">
        <x15:connection id="5612b811-d31d-4f7a-a881-d40f6d93948f"/>
      </ext>
    </extLst>
  </connection>
  <connection id="3" xr16:uid="{6910E750-014B-4A96-B63B-5FD2940521E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heet1].[Year].&amp;[2022]}"/>
  </metadataStrings>
  <mdxMetadata count="1">
    <mdx n="0" f="s">
      <ms ns="1" c="0"/>
    </mdx>
  </mdxMetadata>
  <valueMetadata count="1">
    <bk>
      <rc t="1" v="0"/>
    </bk>
  </valueMetadata>
</metadata>
</file>

<file path=xl/sharedStrings.xml><?xml version="1.0" encoding="utf-8"?>
<sst xmlns="http://schemas.openxmlformats.org/spreadsheetml/2006/main" count="242" uniqueCount="84">
  <si>
    <t>Row Labels</t>
  </si>
  <si>
    <t>Sum of Number_of_Casualties</t>
  </si>
  <si>
    <t>(blank)</t>
  </si>
  <si>
    <t>Slip road</t>
  </si>
  <si>
    <t>One way street</t>
  </si>
  <si>
    <t>Roundabout</t>
  </si>
  <si>
    <t>Dual carriageway</t>
  </si>
  <si>
    <t>Single carriageway</t>
  </si>
  <si>
    <t>Grand Total</t>
  </si>
  <si>
    <t>Rural</t>
  </si>
  <si>
    <t>Darkness - lighting unknown</t>
  </si>
  <si>
    <t>Urban</t>
  </si>
  <si>
    <t>Darkness - lights lit</t>
  </si>
  <si>
    <t>Darkness - lights unlit</t>
  </si>
  <si>
    <t>Darkness - no lighting</t>
  </si>
  <si>
    <t>Daylight</t>
  </si>
  <si>
    <t>Darkness</t>
  </si>
  <si>
    <t>Dry</t>
  </si>
  <si>
    <t>Surface</t>
  </si>
  <si>
    <t>No. of Casualities</t>
  </si>
  <si>
    <t>Wet or damp</t>
  </si>
  <si>
    <t>Frost or ice</t>
  </si>
  <si>
    <t>Wet</t>
  </si>
  <si>
    <t>Snow</t>
  </si>
  <si>
    <t>Snow/Ice</t>
  </si>
  <si>
    <t>Flood over 3cm. deep</t>
  </si>
  <si>
    <t>Others</t>
  </si>
  <si>
    <t>Year</t>
  </si>
  <si>
    <t>2021</t>
  </si>
  <si>
    <t>2022</t>
  </si>
  <si>
    <t>Month</t>
  </si>
  <si>
    <t>No.of Casualities 2021</t>
  </si>
  <si>
    <t>Jan</t>
  </si>
  <si>
    <t>Feb</t>
  </si>
  <si>
    <t>Mar</t>
  </si>
  <si>
    <t>Apr</t>
  </si>
  <si>
    <t>May</t>
  </si>
  <si>
    <t>Jun</t>
  </si>
  <si>
    <t>Jul</t>
  </si>
  <si>
    <t>Aug</t>
  </si>
  <si>
    <t>Sep</t>
  </si>
  <si>
    <t>Oct</t>
  </si>
  <si>
    <t>Nov</t>
  </si>
  <si>
    <t>Dec</t>
  </si>
  <si>
    <t>Total Casualties</t>
  </si>
  <si>
    <t>Fatal</t>
  </si>
  <si>
    <t>Severity</t>
  </si>
  <si>
    <t>%</t>
  </si>
  <si>
    <t>Serious</t>
  </si>
  <si>
    <t>Slight</t>
  </si>
  <si>
    <t>Other</t>
  </si>
  <si>
    <t>Agricultural vehicle</t>
  </si>
  <si>
    <t>Vehicle</t>
  </si>
  <si>
    <t>Number of Casualities</t>
  </si>
  <si>
    <t>Bus or coach (17 or more pass seats)</t>
  </si>
  <si>
    <t>Car</t>
  </si>
  <si>
    <t>Bus</t>
  </si>
  <si>
    <t>Goods 7.5 tonnes mgw and over</t>
  </si>
  <si>
    <t>Bike</t>
  </si>
  <si>
    <t>Goods over 3.5t. and under 7.5t</t>
  </si>
  <si>
    <t>Minibus (8 - 16 passenger seats)</t>
  </si>
  <si>
    <t>Van</t>
  </si>
  <si>
    <t>Motorcycle 125cc and under</t>
  </si>
  <si>
    <t>Motorcycle 50cc and under</t>
  </si>
  <si>
    <t>Motorcycle over 125cc and up to 500cc</t>
  </si>
  <si>
    <t>Car Casualities</t>
  </si>
  <si>
    <t>Bus Casualities</t>
  </si>
  <si>
    <t>Bike Casualities</t>
  </si>
  <si>
    <t>Van Casualities</t>
  </si>
  <si>
    <t>Motorcycle over 500cc</t>
  </si>
  <si>
    <t>Other vehicle</t>
  </si>
  <si>
    <t>other</t>
  </si>
  <si>
    <t>Pedal cycle</t>
  </si>
  <si>
    <t>Ridden horse</t>
  </si>
  <si>
    <t>Taxi/Private hire car</t>
  </si>
  <si>
    <t>Van / Goods 3.5 tonnes mgw or under</t>
  </si>
  <si>
    <t>Road Type</t>
  </si>
  <si>
    <t>Primary KPI</t>
  </si>
  <si>
    <t>Monthley Trend</t>
  </si>
  <si>
    <t>Secondary KPI</t>
  </si>
  <si>
    <t>Road Surface</t>
  </si>
  <si>
    <t>Rural/Urban</t>
  </si>
  <si>
    <t>Light Condition</t>
  </si>
  <si>
    <t>No.of Casualities 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</si>
</sst>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quot;K&quot;"/>
    <numFmt numFmtId="165" formatCode="0.0%"/>
  </numFmts>
  <fonts count="4">
    <font>
      <sz val="11"/>
      <color theme="1"/>
      <name val="Calibri"/>
      <charset val="134"/>
      <scheme val="minor"/>
    </font>
    <font>
      <sz val="11"/>
      <color theme="1"/>
      <name val="Calibri"/>
      <family val="2"/>
      <scheme val="minor"/>
    </font>
    <font>
      <b/>
      <sz val="11"/>
      <color theme="1"/>
      <name val="Calibri"/>
      <charset val="134"/>
      <scheme val="minor"/>
    </font>
    <font>
      <sz val="11"/>
      <color theme="1"/>
      <name val="Calibri"/>
      <charset val="134"/>
      <scheme val="minor"/>
    </font>
  </fonts>
  <fills count="6">
    <fill>
      <patternFill patternType="none"/>
    </fill>
    <fill>
      <patternFill patternType="gray125"/>
    </fill>
    <fill>
      <patternFill patternType="solid">
        <fgColor rgb="FFFFFF00"/>
        <bgColor indexed="64"/>
      </patternFill>
    </fill>
    <fill>
      <patternFill patternType="solid">
        <fgColor theme="4" tint="0.79995117038483843"/>
        <bgColor theme="4" tint="0.79995117038483843"/>
      </patternFill>
    </fill>
    <fill>
      <patternFill patternType="solid">
        <fgColor rgb="FF222B35"/>
        <bgColor indexed="64"/>
      </patternFill>
    </fill>
    <fill>
      <patternFill patternType="solid">
        <fgColor theme="5"/>
        <bgColor indexed="64"/>
      </patternFill>
    </fill>
  </fills>
  <borders count="4">
    <border>
      <left/>
      <right/>
      <top/>
      <bottom/>
      <diagonal/>
    </border>
    <border>
      <left/>
      <right/>
      <top/>
      <bottom style="thin">
        <color theme="4" tint="0.39994506668294322"/>
      </bottom>
      <diagonal/>
    </border>
    <border>
      <left/>
      <right/>
      <top style="thin">
        <color theme="4" tint="0.39994506668294322"/>
      </top>
      <bottom/>
      <diagonal/>
    </border>
    <border>
      <left style="thin">
        <color theme="4" tint="0.39994506668294322"/>
      </left>
      <right/>
      <top style="thin">
        <color theme="4" tint="0.39994506668294322"/>
      </top>
      <bottom style="thin">
        <color theme="4" tint="0.39994506668294322"/>
      </bottom>
      <diagonal/>
    </border>
  </borders>
  <cellStyleXfs count="2">
    <xf numFmtId="0" fontId="0" fillId="0" borderId="0"/>
    <xf numFmtId="9" fontId="3" fillId="0" borderId="0" applyFont="0" applyFill="0" applyBorder="0" applyAlignment="0" applyProtection="0"/>
  </cellStyleXfs>
  <cellXfs count="19">
    <xf numFmtId="0" fontId="0" fillId="0" borderId="0" xfId="0"/>
    <xf numFmtId="0" fontId="0" fillId="2" borderId="0" xfId="0" applyFill="1"/>
    <xf numFmtId="164" fontId="0" fillId="0" borderId="0" xfId="0" applyNumberFormat="1"/>
    <xf numFmtId="0" fontId="0" fillId="0" borderId="0" xfId="0" applyAlignment="1">
      <alignment horizontal="left"/>
    </xf>
    <xf numFmtId="3" fontId="0" fillId="0" borderId="0" xfId="0" applyNumberFormat="1"/>
    <xf numFmtId="0" fontId="0" fillId="2" borderId="0" xfId="0" applyFill="1" applyAlignment="1">
      <alignment horizontal="left"/>
    </xf>
    <xf numFmtId="0" fontId="2" fillId="3" borderId="1" xfId="0" applyFont="1" applyFill="1" applyBorder="1"/>
    <xf numFmtId="0" fontId="0" fillId="0" borderId="0" xfId="0" applyNumberFormat="1"/>
    <xf numFmtId="0" fontId="2" fillId="3" borderId="2" xfId="0" applyFont="1" applyFill="1" applyBorder="1" applyAlignment="1">
      <alignment horizontal="left"/>
    </xf>
    <xf numFmtId="3" fontId="2" fillId="3" borderId="2" xfId="0" applyNumberFormat="1" applyFont="1" applyFill="1" applyBorder="1"/>
    <xf numFmtId="0" fontId="0" fillId="4" borderId="0" xfId="0" applyFill="1"/>
    <xf numFmtId="165" fontId="0" fillId="0" borderId="0" xfId="1" applyNumberFormat="1" applyFont="1"/>
    <xf numFmtId="0" fontId="2" fillId="3" borderId="2" xfId="0" applyNumberFormat="1" applyFont="1" applyFill="1" applyBorder="1"/>
    <xf numFmtId="9" fontId="0" fillId="0" borderId="0" xfId="1" applyFont="1"/>
    <xf numFmtId="0" fontId="0" fillId="2" borderId="3" xfId="0" applyFont="1" applyFill="1" applyBorder="1" applyAlignment="1">
      <alignment horizontal="left"/>
    </xf>
    <xf numFmtId="0" fontId="0" fillId="5" borderId="0" xfId="0" applyFill="1"/>
    <xf numFmtId="0" fontId="0" fillId="0" borderId="0" xfId="0" pivotButton="1"/>
    <xf numFmtId="0" fontId="1" fillId="5" borderId="0" xfId="0" applyFont="1" applyFill="1"/>
    <xf numFmtId="0" fontId="1" fillId="0" borderId="0" xfId="0" applyFont="1"/>
  </cellXfs>
  <cellStyles count="2">
    <cellStyle name="Normal" xfId="0" builtinId="0"/>
    <cellStyle name="Percent" xfId="1" builtinId="5"/>
  </cellStyles>
  <dxfs count="11">
    <dxf>
      <font>
        <b/>
        <i val="0"/>
        <color theme="0"/>
        <name val="Copperplate Gothic Light"/>
        <family val="2"/>
        <scheme val="none"/>
      </font>
      <fill>
        <patternFill patternType="none">
          <bgColor auto="1"/>
        </patternFill>
      </fill>
    </dxf>
    <dxf>
      <fill>
        <patternFill patternType="solid">
          <bgColor rgb="FF303D4A"/>
        </patternFill>
      </fill>
    </dxf>
    <dxf>
      <font>
        <b/>
        <i val="0"/>
        <u/>
        <color theme="0"/>
      </font>
      <fill>
        <patternFill patternType="none">
          <bgColor auto="1"/>
        </patternFill>
      </fill>
    </dxf>
    <dxf>
      <fill>
        <patternFill patternType="solid">
          <bgColor theme="3" tint="-0.24994659260841701"/>
        </patternFill>
      </fill>
    </dxf>
    <dxf>
      <font>
        <sz val="9"/>
        <color theme="0"/>
        <name val="Copperplate Gothic Light"/>
        <family val="2"/>
        <scheme val="none"/>
      </font>
      <fill>
        <patternFill patternType="none">
          <bgColor auto="1"/>
        </patternFill>
      </fill>
    </dxf>
    <dxf>
      <font>
        <sz val="9"/>
        <name val="Copperplate Gothic Bold"/>
        <family val="2"/>
        <scheme val="none"/>
      </font>
      <fill>
        <patternFill patternType="solid">
          <fgColor theme="0"/>
          <bgColor rgb="FF303D4A"/>
        </patternFill>
      </fill>
      <border diagonalUp="0" diagonalDown="0">
        <left/>
        <right/>
        <top/>
        <bottom/>
        <vertical/>
        <horizontal/>
      </border>
    </dxf>
    <dxf>
      <fill>
        <patternFill patternType="solid">
          <bgColor theme="3"/>
        </patternFill>
      </fill>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fill>
        <patternFill patternType="solid">
          <bgColor theme="0" tint="-4.9989318521683403E-2"/>
        </patternFill>
      </fill>
    </dxf>
    <dxf>
      <font>
        <name val="Calibri Light"/>
        <family val="2"/>
        <scheme val="none"/>
      </font>
      <fill>
        <patternFill patternType="solid">
          <fgColor theme="0"/>
          <bgColor rgb="FF303D4A"/>
        </patternFill>
      </fill>
      <border>
        <left style="thin">
          <color theme="1" tint="-0.499984740745262"/>
        </left>
        <right style="thin">
          <color theme="1" tint="-0.499984740745262"/>
        </right>
        <top style="thin">
          <color theme="1" tint="-0.499984740745262"/>
        </top>
        <bottom style="thin">
          <color theme="1" tint="-0.499984740745262"/>
        </bottom>
      </border>
    </dxf>
  </dxfs>
  <tableStyles count="6" defaultTableStyle="TableStyleMedium2" defaultPivotStyle="PivotStyleLight16">
    <tableStyle name=" New Timeline Style " pivot="0" table="0" count="2" xr9:uid="{7529BBC8-5F8D-4EE3-8461-F5CB2B94C4EF}">
      <tableStyleElement type="wholeTable" dxfId="10"/>
      <tableStyleElement type="headerRow" dxfId="9"/>
    </tableStyle>
    <tableStyle name="New Slicer Style " pivot="0" table="0" count="3" xr9:uid="{D7CC4C5C-1AD9-44B4-B3DB-1BF1C7F83C97}">
      <tableStyleElement type="wholeTable" dxfId="1"/>
      <tableStyleElement type="headerRow" dxfId="0"/>
    </tableStyle>
    <tableStyle name="New Slicer Style 1" pivot="0" table="0" count="9" xr9:uid="{41FCD961-0E3D-4527-B0C5-F9B545E96008}">
      <tableStyleElement type="wholeTable" dxfId="3"/>
      <tableStyleElement type="headerRow" dxfId="2"/>
    </tableStyle>
    <tableStyle name="New Timeline Style" pivot="0" table="0" count="2" xr9:uid="{5A99ACDA-0ABC-4550-B2E5-BD4801C7A91A}">
      <tableStyleElement type="wholeTable" dxfId="8"/>
      <tableStyleElement type="headerRow" dxfId="7"/>
    </tableStyle>
    <tableStyle name="New UK" pivot="0" table="0" count="9" xr9:uid="{102C043E-DEBA-49C5-9E99-81F74DD20D14}">
      <tableStyleElement type="wholeTable" dxfId="5"/>
      <tableStyleElement type="headerRow" dxfId="4"/>
    </tableStyle>
    <tableStyle name="Slicer Style 2" pivot="0" table="0" count="1" xr9:uid="{04182D39-2C8C-4A04-8FAC-2FC943BA4B35}">
      <tableStyleElement type="wholeTable" dxfId="6"/>
    </tableStyle>
  </tableStyles>
  <colors>
    <mruColors>
      <color rgb="FF303D4A"/>
      <color rgb="FF303DA4"/>
      <color rgb="FF303AD4"/>
      <color rgb="FF9B2595"/>
      <color rgb="FF8497B0"/>
      <color rgb="FF303B4A"/>
      <color rgb="FFFFFFFF"/>
      <color rgb="FF303BA4"/>
      <color rgb="FF222B35"/>
    </mruColors>
  </colors>
  <extLst>
    <ext xmlns:x14="http://schemas.microsoft.com/office/spreadsheetml/2009/9/main" uri="{46F421CA-312F-682f-3DD2-61675219B42D}">
      <x14:dxfs count="17">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ont>
            <b/>
            <i val="0"/>
            <color theme="2"/>
            <name val="Calibri"/>
            <family val="2"/>
            <scheme val="none"/>
          </font>
        </dxf>
        <dxf>
          <fill>
            <patternFill patternType="solid">
              <bgColor theme="3" tint="-0.24994659260841701"/>
            </patternFill>
          </fill>
        </dxf>
        <dxf>
          <font>
            <b/>
            <i val="0"/>
            <color theme="9" tint="0.79995117038483843"/>
            <name val="Calibri"/>
            <family val="2"/>
            <scheme val="none"/>
          </font>
          <fill>
            <patternFill patternType="solid">
              <bgColor theme="3" tint="-0.24994659260841701"/>
            </patternFill>
          </fill>
        </dxf>
        <dxf>
          <font>
            <b/>
            <i val="0"/>
            <color theme="9" tint="0.79995117038483843"/>
            <name val="Calibri"/>
            <family val="2"/>
            <scheme val="none"/>
          </font>
          <fill>
            <patternFill patternType="solid">
              <bgColor theme="3" tint="-0.24994659260841701"/>
            </patternFill>
          </fill>
        </dxf>
        <dxf>
          <font>
            <b/>
            <i val="0"/>
            <color theme="9" tint="0.79995117038483843"/>
            <name val="Calibri"/>
            <family val="2"/>
            <scheme val="none"/>
          </font>
        </dxf>
        <dxf>
          <font>
            <b/>
            <i val="0"/>
            <color theme="9" tint="0.79995117038483843"/>
            <name val="Calibri"/>
            <family val="2"/>
            <scheme val="none"/>
          </font>
        </dxf>
        <dxf>
          <font>
            <b/>
            <i val="0"/>
            <color theme="2"/>
            <name val="Calibri"/>
            <family val="2"/>
            <scheme val="none"/>
          </font>
        </dxf>
        <dxf>
          <fill>
            <patternFill patternType="solid">
              <bgColor theme="3" tint="-0.24994659260841701"/>
            </patternFill>
          </fill>
        </dxf>
        <dxf>
          <font>
            <b/>
            <i val="0"/>
            <color theme="9" tint="0.79995117038483843"/>
            <name val="Calibri"/>
            <family val="2"/>
            <scheme val="none"/>
          </font>
          <fill>
            <patternFill patternType="solid">
              <bgColor theme="3" tint="-0.24994659260841701"/>
            </patternFill>
          </fill>
        </dxf>
        <dxf>
          <font>
            <b/>
            <i val="0"/>
            <color theme="9" tint="0.79995117038483843"/>
            <name val="Calibri"/>
            <family val="2"/>
            <scheme val="none"/>
          </font>
          <fill>
            <patternFill patternType="solid">
              <bgColor theme="3" tint="-0.24994659260841701"/>
            </patternFill>
          </fill>
        </dxf>
        <dxf>
          <font>
            <b/>
            <i val="0"/>
            <color theme="9" tint="0.79995117038483843"/>
            <name val="Calibri"/>
            <family val="2"/>
            <scheme val="none"/>
          </font>
        </dxf>
        <dxf>
          <font>
            <b/>
            <i val="0"/>
            <color theme="9" tint="0.79995117038483843"/>
            <name val="Calibri"/>
            <family val="2"/>
            <scheme val="none"/>
          </font>
        </dxf>
        <dxf>
          <fill>
            <patternFill patternType="solid">
              <bgColor theme="0" tint="-4.9989318521683403E-2"/>
            </patternFill>
          </fill>
        </dxf>
      </x14:dxfs>
    </ext>
    <ext xmlns:x14="http://schemas.microsoft.com/office/spreadsheetml/2009/9/main" uri="{EB79DEF2-80B8-43e5-95BD-54CBDDF9020C}">
      <x14:slicerStyles defaultSlicerStyle="SlicerStyleLight1">
        <x14:slicerStyle name="New Slicer Style ">
          <x14:slicerStyleElements>
            <x14:slicerStyleElement type="selectedItemWithData" dxfId="0"/>
          </x14:slicerStyleElements>
        </x14:slicerStyle>
        <x14:slicerStyle name="New Slicer Style 1">
          <x14:slicerStyleElements>
            <x14:slicerStyleElement type="unselectedItemWithData" dxfId="9"/>
            <x14:slicerStyleElement type="unselectedItemWithNoData" dxfId="8"/>
            <x14:slicerStyleElement type="selectedItemWithData" dxfId="7"/>
            <x14:slicerStyleElement type="selectedItemWithNoData" dxfId="6"/>
            <x14:slicerStyleElement type="hoveredUnselectedItemWithData"/>
            <x14:slicerStyleElement type="hoveredSelectedItemWithData" dxfId="5"/>
            <x14:slicerStyleElement type="hoveredSelectedItemWithNoData" dxfId="4"/>
          </x14:slicerStyleElements>
        </x14:slicerStyle>
        <x14:slicerStyle name="Slicer Style 2"/>
      </x14:slicerStyles>
    </ext>
    <ext xmlns:x15="http://schemas.microsoft.com/office/spreadsheetml/2010/11/main" uri="{A0A4C193-F2C1-4fcb-8827-314CF55A85BB}">
      <x15:dxfs count="61">
        <dxf>
          <fill>
            <patternFill patternType="none">
              <bgColor auto="1"/>
            </patternFill>
          </fill>
        </dxf>
        <dxf>
          <fill>
            <patternFill patternType="solid">
              <fgColor theme="0" tint="-0.14996795556505021"/>
              <bgColor theme="8" tint="0.79998168889431442"/>
            </patternFill>
          </fill>
        </dxf>
        <dxf>
          <fill>
            <patternFill patternType="solid">
              <fgColor theme="0"/>
              <bgColor theme="8" tint="0.59996337778862885"/>
            </patternFill>
          </fill>
        </dxf>
        <dxf>
          <font>
            <b/>
            <i val="0"/>
            <sz val="9"/>
            <color theme="0"/>
            <name val="Calibri"/>
            <family val="2"/>
            <scheme val="minor"/>
          </font>
        </dxf>
        <dxf>
          <font>
            <b/>
            <i val="0"/>
            <sz val="9"/>
            <color theme="0"/>
            <name val="Calibri"/>
            <family val="2"/>
            <scheme val="minor"/>
          </font>
        </dxf>
        <dxf>
          <font>
            <sz val="9"/>
            <color theme="1" tint="0.499984740745262"/>
          </font>
        </dxf>
        <dxf>
          <font>
            <sz val="10"/>
            <color theme="1" tint="0.499984740745262"/>
          </font>
        </dxf>
        <dxf>
          <fill>
            <patternFill patternType="none">
              <bgColor auto="1"/>
            </patternFill>
          </fill>
        </dxf>
        <dxf>
          <fill>
            <patternFill patternType="solid">
              <fgColor theme="0" tint="-0.14996795556505021"/>
              <bgColor theme="8" tint="0.79998168889431442"/>
            </patternFill>
          </fill>
        </dxf>
        <dxf>
          <fill>
            <patternFill patternType="solid">
              <fgColor theme="0"/>
              <bgColor theme="8" tint="0.79998168889431442"/>
            </patternFill>
          </fill>
        </dxf>
        <dxf>
          <font>
            <b/>
            <i val="0"/>
            <sz val="9"/>
            <color theme="0"/>
            <name val="Calibri"/>
            <family val="2"/>
            <scheme val="minor"/>
          </font>
        </dxf>
        <dxf>
          <font>
            <b/>
            <i val="0"/>
            <sz val="9"/>
            <color theme="0"/>
            <name val="Calibri"/>
            <family val="2"/>
            <scheme val="minor"/>
          </font>
        </dxf>
        <dxf>
          <font>
            <sz val="9"/>
            <color theme="1" tint="0.499984740745262"/>
          </font>
        </dxf>
        <dxf>
          <font>
            <sz val="10"/>
            <color theme="1" tint="0.499984740745262"/>
          </font>
        </dxf>
        <dxf>
          <fill>
            <patternFill patternType="none">
              <bgColor auto="1"/>
            </patternFill>
          </fill>
        </dxf>
        <dxf>
          <fill>
            <patternFill patternType="solid">
              <fgColor theme="0" tint="-0.14999847407452621"/>
              <bgColor theme="0" tint="-0.14999847407452621"/>
            </patternFill>
          </fill>
        </dxf>
        <dxf>
          <fill>
            <patternFill patternType="solid">
              <fgColor theme="0"/>
              <bgColor theme="8" tint="0.79998168889431442"/>
            </patternFill>
          </fill>
        </dxf>
        <dxf>
          <font>
            <b/>
            <i val="0"/>
            <sz val="9"/>
            <color theme="0"/>
            <name val="Calibri"/>
            <family val="2"/>
            <scheme val="minor"/>
          </font>
        </dxf>
        <dxf>
          <font>
            <b/>
            <i val="0"/>
            <sz val="9"/>
            <color theme="0"/>
            <name val="Calibri"/>
            <family val="2"/>
            <scheme val="minor"/>
          </font>
        </dxf>
        <dxf>
          <font>
            <sz val="9"/>
            <color theme="1" tint="0.499984740745262"/>
          </font>
        </dxf>
        <dxf>
          <font>
            <sz val="10"/>
            <color theme="1" tint="0.499984740745262"/>
          </font>
        </dxf>
        <dxf>
          <fill>
            <patternFill patternType="none">
              <bgColor auto="1"/>
            </patternFill>
          </fill>
        </dxf>
        <dxf>
          <fill>
            <patternFill patternType="solid">
              <fgColor theme="0" tint="-0.14999847407452621"/>
              <bgColor theme="0" tint="-0.14999847407452621"/>
            </patternFill>
          </fill>
        </dxf>
        <dxf>
          <fill>
            <patternFill patternType="solid">
              <fgColor theme="0"/>
              <bgColor theme="8" tint="0.79998168889431442"/>
            </patternFill>
          </fill>
        </dxf>
        <dxf>
          <font>
            <b/>
            <i val="0"/>
            <sz val="9"/>
            <color theme="0"/>
            <name val="Calibri"/>
            <family val="2"/>
            <scheme val="minor"/>
          </font>
        </dxf>
        <dxf>
          <font>
            <b/>
            <i val="0"/>
            <sz val="9"/>
            <color theme="0"/>
            <name val="Calibri"/>
            <family val="2"/>
            <scheme val="minor"/>
          </font>
        </dxf>
        <dxf>
          <font>
            <sz val="9"/>
            <color theme="1" tint="0.499984740745262"/>
          </font>
        </dxf>
        <dxf>
          <font>
            <sz val="10"/>
            <color theme="1" tint="0.499984740745262"/>
          </font>
        </dxf>
        <dxf>
          <fill>
            <patternFill patternType="none">
              <bgColor auto="1"/>
            </patternFill>
          </fill>
        </dxf>
        <dxf>
          <fill>
            <patternFill patternType="solid">
              <fgColor theme="0" tint="-0.14999847407452621"/>
              <bgColor theme="0" tint="-0.14999847407452621"/>
            </patternFill>
          </fill>
        </dxf>
        <dxf>
          <fill>
            <patternFill patternType="solid">
              <fgColor theme="0"/>
              <bgColor theme="8" tint="0.79998168889431442"/>
            </patternFill>
          </fill>
        </dxf>
        <dxf>
          <font>
            <b/>
            <i val="0"/>
            <sz val="9"/>
            <color theme="0"/>
            <name val="Calibri"/>
            <family val="2"/>
            <scheme val="minor"/>
          </font>
        </dxf>
        <dxf>
          <font>
            <b/>
            <i val="0"/>
            <sz val="9"/>
            <color theme="0"/>
            <name val="Calibri"/>
            <family val="2"/>
            <scheme val="minor"/>
          </font>
        </dxf>
        <dxf>
          <font>
            <sz val="9"/>
            <color theme="1" tint="0.499984740745262"/>
          </font>
        </dxf>
        <dxf>
          <font>
            <sz val="10"/>
            <color theme="1" tint="0.499984740745262"/>
          </font>
        </dxf>
        <dxf>
          <fill>
            <patternFill patternType="none">
              <bgColor auto="1"/>
            </patternFill>
          </fill>
        </dxf>
        <dxf>
          <fill>
            <patternFill patternType="solid">
              <fgColor theme="0" tint="-0.14999847407452621"/>
              <bgColor theme="0" tint="-0.14999847407452621"/>
            </patternFill>
          </fill>
        </dxf>
        <dxf>
          <fill>
            <patternFill patternType="solid">
              <fgColor theme="0"/>
              <bgColor theme="8" tint="0.79998168889431442"/>
            </patternFill>
          </fill>
        </dxf>
        <dxf>
          <font>
            <b/>
            <i val="0"/>
            <sz val="9"/>
            <color theme="0"/>
            <name val="Calibri"/>
            <family val="2"/>
            <scheme val="minor"/>
          </font>
        </dxf>
        <dxf>
          <font>
            <b/>
            <i val="0"/>
            <sz val="9"/>
            <color theme="0"/>
            <name val="Calibri"/>
            <family val="2"/>
            <scheme val="minor"/>
          </font>
        </dxf>
        <dxf>
          <font>
            <sz val="9"/>
            <color theme="1" tint="0.499984740745262"/>
          </font>
        </dxf>
        <dxf>
          <font>
            <sz val="10"/>
            <color theme="1" tint="0.499984740745262"/>
          </font>
        </dxf>
        <dxf>
          <fill>
            <patternFill patternType="none">
              <bgColor auto="1"/>
            </patternFill>
          </fill>
        </dxf>
        <dxf>
          <fill>
            <patternFill patternType="solid">
              <fgColor theme="0" tint="-0.14999847407452621"/>
              <bgColor theme="0" tint="-0.14999847407452621"/>
            </patternFill>
          </fill>
        </dxf>
        <dxf>
          <fill>
            <patternFill patternType="solid">
              <fgColor theme="0"/>
              <bgColor theme="8" tint="0.79998168889431442"/>
            </patternFill>
          </fill>
        </dxf>
        <dxf>
          <font>
            <b/>
            <i val="0"/>
            <sz val="9"/>
            <color theme="0"/>
            <name val="Calibri"/>
            <family val="2"/>
            <scheme val="minor"/>
          </font>
        </dxf>
        <dxf>
          <font>
            <b/>
            <i val="0"/>
            <sz val="9"/>
            <color theme="0"/>
            <name val="Calibri"/>
            <family val="2"/>
            <scheme val="minor"/>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8" tint="0.79998168889431442"/>
            </patternFill>
          </fill>
        </dxf>
        <dxf>
          <font>
            <b/>
            <i val="0"/>
            <sz val="9"/>
            <color theme="0"/>
            <name val="Calibri"/>
            <family val="2"/>
            <scheme val="minor"/>
          </font>
        </dxf>
        <dxf>
          <font>
            <b/>
            <i val="0"/>
            <sz val="9"/>
            <color theme="0"/>
            <name val="Calibri"/>
            <family val="2"/>
            <scheme val="minor"/>
          </font>
        </dxf>
        <dxf>
          <font>
            <sz val="9"/>
            <color theme="1" tint="0.499984740745262"/>
          </font>
        </dxf>
        <dxf>
          <font>
            <sz val="10"/>
            <color theme="1" tint="0.499984740745262"/>
          </font>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x15:dxfs>
    </ext>
    <ext xmlns:x15="http://schemas.microsoft.com/office/spreadsheetml/2010/11/main" uri="{9260A510-F301-46a8-8635-F512D64BE5F5}">
      <x15:timelineStyles defaultTimelineStyle="TimeSlicerStyleLight1">
        <x15:timelineStyle name="New UK">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pivotCacheDefinition" Target="pivotCache/pivotCacheDefinition6.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microsoft.com/office/2011/relationships/timelineCache" Target="timelineCaches/timelineCache1.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alcChain" Target="calcChain.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powerPivotData" Target="model/item.data"/><Relationship Id="rId10" Type="http://schemas.openxmlformats.org/officeDocument/2006/relationships/pivotCacheDefinition" Target="pivotCache/pivotCacheDefinition3.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sheetMetadata" Target="metadata.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13.xml"/><Relationship Id="rId1" Type="http://schemas.microsoft.com/office/2011/relationships/chartStyle" Target="style13.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'Casualities by Road'!$B$3</c:f>
              <c:strCache>
                <c:ptCount val="1"/>
                <c:pt idx="0">
                  <c:v>Sum of Number_of_Casualties</c:v>
                </c:pt>
              </c:strCache>
            </c:strRef>
          </c:tx>
          <c:spPr>
            <a:solidFill>
              <a:schemeClr val="accent1"/>
            </a:solidFill>
            <a:ln>
              <a:noFill/>
            </a:ln>
            <a:effectLst/>
          </c:spPr>
          <c:invertIfNegative val="0"/>
          <c:cat>
            <c:strRef>
              <c:f>'Casualities by Road'!$A$4:$A$10</c:f>
              <c:strCache>
                <c:ptCount val="7"/>
                <c:pt idx="0">
                  <c:v>Single carriageway</c:v>
                </c:pt>
                <c:pt idx="1">
                  <c:v>Dual carriageway</c:v>
                </c:pt>
                <c:pt idx="2">
                  <c:v>Roundabout</c:v>
                </c:pt>
                <c:pt idx="3">
                  <c:v>One way street</c:v>
                </c:pt>
                <c:pt idx="4">
                  <c:v>Slip road</c:v>
                </c:pt>
                <c:pt idx="5">
                  <c:v>(blank)</c:v>
                </c:pt>
                <c:pt idx="6">
                  <c:v>Grand Total</c:v>
                </c:pt>
              </c:strCache>
            </c:strRef>
          </c:cat>
          <c:val>
            <c:numRef>
              <c:f>'Casualities by Road'!$B$4:$B$10</c:f>
              <c:numCache>
                <c:formatCode>General</c:formatCode>
                <c:ptCount val="7"/>
                <c:pt idx="0">
                  <c:v>309698</c:v>
                </c:pt>
                <c:pt idx="1">
                  <c:v>67368</c:v>
                </c:pt>
                <c:pt idx="2">
                  <c:v>26828</c:v>
                </c:pt>
                <c:pt idx="3">
                  <c:v>7389</c:v>
                </c:pt>
                <c:pt idx="4">
                  <c:v>4679</c:v>
                </c:pt>
                <c:pt idx="5">
                  <c:v>1921</c:v>
                </c:pt>
                <c:pt idx="6">
                  <c:v>417883</c:v>
                </c:pt>
              </c:numCache>
            </c:numRef>
          </c:val>
          <c:extLst>
            <c:ext xmlns:c16="http://schemas.microsoft.com/office/drawing/2014/chart" uri="{C3380CC4-5D6E-409C-BE32-E72D297353CC}">
              <c16:uniqueId val="{00000000-6393-45E4-82DE-30BA1A78CD19}"/>
            </c:ext>
          </c:extLst>
        </c:ser>
        <c:dLbls>
          <c:showLegendKey val="0"/>
          <c:showVal val="0"/>
          <c:showCatName val="0"/>
          <c:showSerName val="0"/>
          <c:showPercent val="0"/>
          <c:showBubbleSize val="0"/>
        </c:dLbls>
        <c:gapWidth val="182"/>
        <c:axId val="265278672"/>
        <c:axId val="265283248"/>
      </c:barChart>
      <c:catAx>
        <c:axId val="26527867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endParaRPr lang="en-US"/>
          </a:p>
        </c:txPr>
        <c:crossAx val="265283248"/>
        <c:crosses val="autoZero"/>
        <c:auto val="1"/>
        <c:lblAlgn val="ctr"/>
        <c:lblOffset val="100"/>
        <c:noMultiLvlLbl val="0"/>
      </c:catAx>
      <c:valAx>
        <c:axId val="265283248"/>
        <c:scaling>
          <c:orientation val="minMax"/>
        </c:scaling>
        <c:delete val="1"/>
        <c:axPos val="b"/>
        <c:numFmt formatCode="General" sourceLinked="1"/>
        <c:majorTickMark val="out"/>
        <c:minorTickMark val="none"/>
        <c:tickLblPos val="nextTo"/>
        <c:crossAx val="2652786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lang="en-US"/>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9880821259073"/>
          <c:y val="0.133333333333333"/>
          <c:w val="0.76785642308171798"/>
          <c:h val="0.78181818181818197"/>
        </c:manualLayout>
      </c:layout>
      <c:doughnutChart>
        <c:varyColors val="1"/>
        <c:ser>
          <c:idx val="1"/>
          <c:order val="0"/>
          <c:spPr>
            <a:solidFill>
              <a:schemeClr val="bg2">
                <a:lumMod val="75000"/>
              </a:schemeClr>
            </a:solidFill>
          </c:spPr>
          <c:dPt>
            <c:idx val="0"/>
            <c:bubble3D val="0"/>
            <c:spPr>
              <a:solidFill>
                <a:schemeClr val="bg2">
                  <a:lumMod val="7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232D-43AA-B665-979435496853}"/>
              </c:ext>
            </c:extLst>
          </c:dPt>
          <c:dPt>
            <c:idx val="1"/>
            <c:bubble3D val="0"/>
            <c:spPr>
              <a:solidFill>
                <a:schemeClr val="bg1">
                  <a:lumMod val="9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232D-43AA-B665-979435496853}"/>
              </c:ext>
            </c:extLst>
          </c:dPt>
          <c:val>
            <c:numRef>
              <c:f>'Primary KPI''s'!$P$6:$P$7</c:f>
              <c:numCache>
                <c:formatCode>0.0%</c:formatCode>
                <c:ptCount val="2"/>
                <c:pt idx="0">
                  <c:v>0.84099137796943169</c:v>
                </c:pt>
                <c:pt idx="1">
                  <c:v>0.15900862203056837</c:v>
                </c:pt>
              </c:numCache>
            </c:numRef>
          </c:val>
          <c:extLst>
            <c:ext xmlns:c16="http://schemas.microsoft.com/office/drawing/2014/chart" uri="{C3380CC4-5D6E-409C-BE32-E72D297353CC}">
              <c16:uniqueId val="{00000004-232D-43AA-B665-979435496853}"/>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noFill/>
    <a:ln w="9525" cap="flat" cmpd="sng" algn="ctr">
      <a:noFill/>
      <a:round/>
    </a:ln>
    <a:effectLst/>
  </c:spPr>
  <c:txPr>
    <a:bodyPr/>
    <a:lstStyle/>
    <a:p>
      <a:pPr>
        <a:defRPr lang="en-US"/>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5074044394648598"/>
          <c:y val="1.3745704467354E-2"/>
          <c:w val="0.74739522031231898"/>
          <c:h val="0.98625429553264599"/>
        </c:manualLayout>
      </c:layout>
      <c:doughnutChart>
        <c:varyColors val="1"/>
        <c:ser>
          <c:idx val="0"/>
          <c:order val="0"/>
          <c:tx>
            <c:strRef>
              <c:f>'Primary KPI''s'!$E$42</c:f>
              <c:strCache>
                <c:ptCount val="1"/>
                <c:pt idx="0">
                  <c:v>Number of Casualities</c:v>
                </c:pt>
              </c:strCache>
            </c:strRef>
          </c:tx>
          <c:spPr>
            <a:solidFill>
              <a:schemeClr val="bg1"/>
            </a:solidFill>
            <a:ln w="19050">
              <a:noFill/>
            </a:ln>
          </c:spPr>
          <c:dPt>
            <c:idx val="0"/>
            <c:bubble3D val="0"/>
            <c:spPr>
              <a:solidFill>
                <a:schemeClr val="bg2">
                  <a:lumMod val="75000"/>
                </a:schemeClr>
              </a:solidFill>
              <a:ln w="19050">
                <a:noFill/>
              </a:ln>
              <a:effectLst/>
            </c:spPr>
            <c:extLst>
              <c:ext xmlns:c16="http://schemas.microsoft.com/office/drawing/2014/chart" uri="{C3380CC4-5D6E-409C-BE32-E72D297353CC}">
                <c16:uniqueId val="{00000001-74E5-481C-BCEC-960A6CB64139}"/>
              </c:ext>
            </c:extLst>
          </c:dPt>
          <c:dPt>
            <c:idx val="1"/>
            <c:bubble3D val="0"/>
            <c:spPr>
              <a:solidFill>
                <a:schemeClr val="bg1"/>
              </a:solidFill>
              <a:ln w="19050">
                <a:noFill/>
              </a:ln>
              <a:effectLst/>
            </c:spPr>
            <c:extLst>
              <c:ext xmlns:c16="http://schemas.microsoft.com/office/drawing/2014/chart" uri="{C3380CC4-5D6E-409C-BE32-E72D297353CC}">
                <c16:uniqueId val="{00000003-74E5-481C-BCEC-960A6CB64139}"/>
              </c:ext>
            </c:extLst>
          </c:dPt>
          <c:cat>
            <c:strRef>
              <c:f>'Primary KPI''s'!$D$43:$D$44</c:f>
              <c:strCache>
                <c:ptCount val="2"/>
                <c:pt idx="0">
                  <c:v>Car</c:v>
                </c:pt>
                <c:pt idx="1">
                  <c:v>Others</c:v>
                </c:pt>
              </c:strCache>
            </c:strRef>
          </c:cat>
          <c:val>
            <c:numRef>
              <c:f>'Primary KPI''s'!$E$43:$E$44</c:f>
              <c:numCache>
                <c:formatCode>General</c:formatCode>
                <c:ptCount val="2"/>
                <c:pt idx="0" formatCode="#,##0">
                  <c:v>333485</c:v>
                </c:pt>
                <c:pt idx="1">
                  <c:v>84398</c:v>
                </c:pt>
              </c:numCache>
            </c:numRef>
          </c:val>
          <c:extLst>
            <c:ext xmlns:c16="http://schemas.microsoft.com/office/drawing/2014/chart" uri="{C3380CC4-5D6E-409C-BE32-E72D297353CC}">
              <c16:uniqueId val="{00000004-74E5-481C-BCEC-960A6CB64139}"/>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noFill/>
    <a:ln w="9525" cap="flat" cmpd="sng" algn="ctr">
      <a:noFill/>
      <a:round/>
    </a:ln>
    <a:effectLst/>
  </c:spPr>
  <c:txPr>
    <a:bodyPr/>
    <a:lstStyle/>
    <a:p>
      <a:pPr>
        <a:defRPr lang="en-US"/>
      </a:pPr>
      <a:endParaRPr lang="en-US"/>
    </a:p>
  </c:txPr>
  <c:printSettings>
    <c:headerFooter/>
    <c:pageMargins b="0.75" l="0.7" r="0.7" t="0.75" header="0.3" footer="0.3"/>
    <c:pageSetup/>
  </c:printSettings>
  <c:userShapes r:id="rId3"/>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1"/>
          <c:order val="0"/>
          <c:tx>
            <c:strRef>
              <c:f>'Casualities by Road'!$B$3</c:f>
              <c:strCache>
                <c:ptCount val="1"/>
                <c:pt idx="0">
                  <c:v>Sum of Number_of_Casualties</c:v>
                </c:pt>
              </c:strCache>
            </c:strRef>
          </c:tx>
          <c:spPr>
            <a:gradFill>
              <a:gsLst>
                <a:gs pos="0">
                  <a:schemeClr val="accent1">
                    <a:lumMod val="50000"/>
                  </a:schemeClr>
                </a:gs>
                <a:gs pos="83000">
                  <a:schemeClr val="accent1">
                    <a:lumMod val="45000"/>
                    <a:lumOff val="55000"/>
                  </a:schemeClr>
                </a:gs>
                <a:gs pos="100000">
                  <a:schemeClr val="accent1">
                    <a:lumMod val="30000"/>
                    <a:lumOff val="70000"/>
                  </a:schemeClr>
                </a:gs>
              </a:gsLst>
              <a:lin ang="0" scaled="0"/>
            </a:gradFill>
          </c:spPr>
          <c:invertIfNegative val="0"/>
          <c:cat>
            <c:strRef>
              <c:f>'Casualities by Road'!$A$4:$A$10</c:f>
              <c:strCache>
                <c:ptCount val="7"/>
                <c:pt idx="0">
                  <c:v>Single carriageway</c:v>
                </c:pt>
                <c:pt idx="1">
                  <c:v>Dual carriageway</c:v>
                </c:pt>
                <c:pt idx="2">
                  <c:v>Roundabout</c:v>
                </c:pt>
                <c:pt idx="3">
                  <c:v>One way street</c:v>
                </c:pt>
                <c:pt idx="4">
                  <c:v>Slip road</c:v>
                </c:pt>
                <c:pt idx="5">
                  <c:v>(blank)</c:v>
                </c:pt>
                <c:pt idx="6">
                  <c:v>Grand Total</c:v>
                </c:pt>
              </c:strCache>
            </c:strRef>
          </c:cat>
          <c:val>
            <c:numRef>
              <c:f>'Casualities by Road'!$B$4:$B$10</c:f>
              <c:numCache>
                <c:formatCode>General</c:formatCode>
                <c:ptCount val="7"/>
                <c:pt idx="0">
                  <c:v>309698</c:v>
                </c:pt>
                <c:pt idx="1">
                  <c:v>67368</c:v>
                </c:pt>
                <c:pt idx="2">
                  <c:v>26828</c:v>
                </c:pt>
                <c:pt idx="3">
                  <c:v>7389</c:v>
                </c:pt>
                <c:pt idx="4">
                  <c:v>4679</c:v>
                </c:pt>
                <c:pt idx="5">
                  <c:v>1921</c:v>
                </c:pt>
                <c:pt idx="6">
                  <c:v>417883</c:v>
                </c:pt>
              </c:numCache>
            </c:numRef>
          </c:val>
          <c:extLst>
            <c:ext xmlns:c16="http://schemas.microsoft.com/office/drawing/2014/chart" uri="{C3380CC4-5D6E-409C-BE32-E72D297353CC}">
              <c16:uniqueId val="{00000003-954C-4E86-BF3A-040A4A1B8900}"/>
            </c:ext>
          </c:extLst>
        </c:ser>
        <c:ser>
          <c:idx val="0"/>
          <c:order val="1"/>
          <c:tx>
            <c:strRef>
              <c:f>'Casualities by Road'!$B$3</c:f>
              <c:strCache>
                <c:ptCount val="1"/>
                <c:pt idx="0">
                  <c:v>Sum of Number_of_Casualties</c:v>
                </c:pt>
              </c:strCache>
            </c:strRef>
          </c:tx>
          <c:spPr>
            <a:solidFill>
              <a:schemeClr val="accent1"/>
            </a:solidFill>
            <a:ln>
              <a:noFill/>
            </a:ln>
            <a:effectLst/>
          </c:spPr>
          <c:invertIfNegative val="0"/>
          <c:dLbls>
            <c:spPr>
              <a:noFill/>
              <a:ln>
                <a:noFill/>
              </a:ln>
              <a:effectLst/>
            </c:sp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'Casualities by Road'!$A$4:$A$10</c:f>
              <c:strCache>
                <c:ptCount val="7"/>
                <c:pt idx="0">
                  <c:v>Single carriageway</c:v>
                </c:pt>
                <c:pt idx="1">
                  <c:v>Dual carriageway</c:v>
                </c:pt>
                <c:pt idx="2">
                  <c:v>Roundabout</c:v>
                </c:pt>
                <c:pt idx="3">
                  <c:v>One way street</c:v>
                </c:pt>
                <c:pt idx="4">
                  <c:v>Slip road</c:v>
                </c:pt>
                <c:pt idx="5">
                  <c:v>(blank)</c:v>
                </c:pt>
                <c:pt idx="6">
                  <c:v>Grand Total</c:v>
                </c:pt>
              </c:strCache>
            </c:strRef>
          </c:cat>
          <c:val>
            <c:numRef>
              <c:f>'Casualities by Road'!$B$4:$B$10</c:f>
              <c:numCache>
                <c:formatCode>General</c:formatCode>
                <c:ptCount val="7"/>
                <c:pt idx="0">
                  <c:v>309698</c:v>
                </c:pt>
                <c:pt idx="1">
                  <c:v>67368</c:v>
                </c:pt>
                <c:pt idx="2">
                  <c:v>26828</c:v>
                </c:pt>
                <c:pt idx="3">
                  <c:v>7389</c:v>
                </c:pt>
                <c:pt idx="4">
                  <c:v>4679</c:v>
                </c:pt>
                <c:pt idx="5">
                  <c:v>1921</c:v>
                </c:pt>
                <c:pt idx="6">
                  <c:v>417883</c:v>
                </c:pt>
              </c:numCache>
            </c:numRef>
          </c:val>
          <c:extLst>
            <c:ext xmlns:c16="http://schemas.microsoft.com/office/drawing/2014/chart" uri="{C3380CC4-5D6E-409C-BE32-E72D297353CC}">
              <c16:uniqueId val="{00000002-954C-4E86-BF3A-040A4A1B8900}"/>
            </c:ext>
          </c:extLst>
        </c:ser>
        <c:dLbls>
          <c:showLegendKey val="0"/>
          <c:showVal val="0"/>
          <c:showCatName val="0"/>
          <c:showSerName val="0"/>
          <c:showPercent val="0"/>
          <c:showBubbleSize val="0"/>
        </c:dLbls>
        <c:gapWidth val="182"/>
        <c:axId val="265278672"/>
        <c:axId val="265283248"/>
      </c:barChart>
      <c:catAx>
        <c:axId val="26527867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vert="horz"/>
          <a:lstStyle/>
          <a:p>
            <a:pPr algn="ctr">
              <a:defRPr/>
            </a:pPr>
            <a:endParaRPr lang="en-US"/>
          </a:p>
        </c:txPr>
        <c:crossAx val="265283248"/>
        <c:crosses val="autoZero"/>
        <c:auto val="1"/>
        <c:lblAlgn val="ctr"/>
        <c:lblOffset val="100"/>
        <c:noMultiLvlLbl val="0"/>
      </c:catAx>
      <c:valAx>
        <c:axId val="265283248"/>
        <c:scaling>
          <c:orientation val="minMax"/>
        </c:scaling>
        <c:delete val="1"/>
        <c:axPos val="b"/>
        <c:numFmt formatCode="General" sourceLinked="1"/>
        <c:majorTickMark val="out"/>
        <c:minorTickMark val="none"/>
        <c:tickLblPos val="nextTo"/>
        <c:crossAx val="265278672"/>
        <c:crosses val="autoZero"/>
        <c:crossBetween val="between"/>
      </c:valAx>
      <c:spPr>
        <a:noFill/>
      </c:spPr>
    </c:plotArea>
    <c:plotVisOnly val="1"/>
    <c:dispBlanksAs val="gap"/>
    <c:showDLblsOverMax val="0"/>
  </c:chart>
  <c:spPr>
    <a:noFill/>
    <a:ln>
      <a:noFill/>
    </a:ln>
  </c:spPr>
  <c:txPr>
    <a:bodyPr/>
    <a:lstStyle/>
    <a:p>
      <a:pPr algn="ctr">
        <a:defRPr lang="en-US" sz="900" b="0" i="0" u="none" strike="noStrike" kern="1200" baseline="0">
          <a:solidFill>
            <a:schemeClr val="bg1"/>
          </a:solidFill>
          <a:latin typeface="+mn-lt"/>
          <a:ea typeface="+mn-ea"/>
          <a:cs typeface="+mn-cs"/>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[Dashboard_latest.xlsx]Donut!PivotTable2</c:name>
    <c:fmtId val="8"/>
  </c:pivotSource>
  <c:chart>
    <c:autoTitleDeleted val="1"/>
    <c:pivotFmts>
      <c:pivotFmt>
        <c:idx val="0"/>
        <c:spPr>
          <a:gradFill>
            <a:gsLst>
              <a:gs pos="57000">
                <a:srgbClr val="9B2595"/>
              </a:gs>
              <a:gs pos="100000">
                <a:srgbClr val="4472C4">
                  <a:lumMod val="30000"/>
                  <a:lumOff val="70000"/>
                </a:srgbClr>
              </a:gs>
            </a:gsLst>
            <a:lin ang="36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tx2">
              <a:lumMod val="20000"/>
              <a:lumOff val="80000"/>
            </a:schemeClr>
          </a:solidFill>
          <a:ln w="19050">
            <a:solidFill>
              <a:schemeClr val="lt1"/>
            </a:solidFill>
          </a:ln>
          <a:effectLst/>
        </c:spPr>
      </c:pivotFmt>
      <c:pivotFmt>
        <c:idx val="2"/>
        <c:spPr>
          <a:gradFill>
            <a:gsLst>
              <a:gs pos="57000">
                <a:srgbClr val="9B2595"/>
              </a:gs>
              <a:gs pos="100000">
                <a:srgbClr val="4472C4">
                  <a:lumMod val="30000"/>
                  <a:lumOff val="70000"/>
                </a:srgbClr>
              </a:gs>
            </a:gsLst>
            <a:lin ang="3600000" scaled="0"/>
          </a:gradFill>
          <a:ln w="19050">
            <a:solidFill>
              <a:schemeClr val="lt1"/>
            </a:solidFill>
          </a:ln>
          <a:effectLst/>
        </c:spPr>
      </c:pivotFmt>
    </c:pivotFmts>
    <c:plotArea>
      <c:layout>
        <c:manualLayout>
          <c:layoutTarget val="inner"/>
          <c:xMode val="edge"/>
          <c:yMode val="edge"/>
          <c:x val="0.193443788276465"/>
          <c:y val="0.15783098833957199"/>
          <c:w val="0.57884474128030095"/>
          <c:h val="0.66662062733961502"/>
        </c:manualLayout>
      </c:layout>
      <c:doughnutChart>
        <c:varyColors val="1"/>
        <c:ser>
          <c:idx val="0"/>
          <c:order val="0"/>
          <c:tx>
            <c:strRef>
              <c:f>Donut!$B$3</c:f>
              <c:strCache>
                <c:ptCount val="1"/>
                <c:pt idx="0">
                  <c:v>Total</c:v>
                </c:pt>
              </c:strCache>
            </c:strRef>
          </c:tx>
          <c:spPr>
            <a:gradFill>
              <a:gsLst>
                <a:gs pos="57000">
                  <a:srgbClr val="9B2595"/>
                </a:gs>
                <a:gs pos="100000">
                  <a:srgbClr val="4472C4">
                    <a:lumMod val="30000"/>
                    <a:lumOff val="70000"/>
                  </a:srgbClr>
                </a:gs>
              </a:gsLst>
              <a:lin ang="3600000" scaled="0"/>
            </a:gradFill>
          </c:spPr>
          <c:dPt>
            <c:idx val="0"/>
            <c:bubble3D val="0"/>
            <c:spPr>
              <a:solidFill>
                <a:schemeClr val="tx2">
                  <a:lumMod val="20000"/>
                  <a:lumOff val="80000"/>
                </a:schemeClr>
              </a:solidFill>
              <a:ln w="19050">
                <a:solidFill>
                  <a:schemeClr val="lt1"/>
                </a:solidFill>
              </a:ln>
              <a:effectLst/>
            </c:spPr>
            <c:extLst>
              <c:ext xmlns:c16="http://schemas.microsoft.com/office/drawing/2014/chart" uri="{C3380CC4-5D6E-409C-BE32-E72D297353CC}">
                <c16:uniqueId val="{00000009-4520-4519-B01F-C2D2CD1F6DDD}"/>
              </c:ext>
            </c:extLst>
          </c:dPt>
          <c:dPt>
            <c:idx val="1"/>
            <c:bubble3D val="0"/>
            <c:spPr>
              <a:gradFill>
                <a:gsLst>
                  <a:gs pos="57000">
                    <a:srgbClr val="9B2595"/>
                  </a:gs>
                  <a:gs pos="100000">
                    <a:srgbClr val="4472C4">
                      <a:lumMod val="30000"/>
                      <a:lumOff val="70000"/>
                    </a:srgbClr>
                  </a:gs>
                </a:gsLst>
                <a:lin ang="3600000" scaled="0"/>
              </a:gradFill>
              <a:ln w="19050">
                <a:solidFill>
                  <a:schemeClr val="lt1"/>
                </a:solidFill>
              </a:ln>
              <a:effectLst/>
            </c:spPr>
            <c:extLst>
              <c:ext xmlns:c16="http://schemas.microsoft.com/office/drawing/2014/chart" uri="{C3380CC4-5D6E-409C-BE32-E72D297353CC}">
                <c16:uniqueId val="{00000003-5F46-442E-B772-9F309C17AF36}"/>
              </c:ext>
            </c:extLst>
          </c:dPt>
          <c:dLbls>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Donut!$A$4:$A$6</c:f>
              <c:strCache>
                <c:ptCount val="2"/>
                <c:pt idx="0">
                  <c:v>Rural</c:v>
                </c:pt>
                <c:pt idx="1">
                  <c:v>Urban</c:v>
                </c:pt>
              </c:strCache>
            </c:strRef>
          </c:cat>
          <c:val>
            <c:numRef>
              <c:f>Donut!$B$4:$B$6</c:f>
              <c:numCache>
                <c:formatCode>General</c:formatCode>
                <c:ptCount val="2"/>
                <c:pt idx="0">
                  <c:v>162019</c:v>
                </c:pt>
                <c:pt idx="1">
                  <c:v>255864</c:v>
                </c:pt>
              </c:numCache>
            </c:numRef>
          </c:val>
          <c:extLst>
            <c:ext xmlns:c16="http://schemas.microsoft.com/office/drawing/2014/chart" uri="{C3380CC4-5D6E-409C-BE32-E72D297353CC}">
              <c16:uniqueId val="{00000007-4520-4519-B01F-C2D2CD1F6DDD}"/>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layout>
        <c:manualLayout>
          <c:xMode val="edge"/>
          <c:yMode val="edge"/>
          <c:x val="0.25891061771863999"/>
          <c:y val="0.82195129297362401"/>
          <c:w val="0.20113273608022708"/>
          <c:h val="0.17804870702637579"/>
        </c:manualLayout>
      </c:layout>
      <c:overlay val="0"/>
      <c:spPr>
        <a:noFill/>
        <a:ln>
          <a:noFill/>
        </a:ln>
        <a:effectLst/>
      </c:spPr>
      <c:txPr>
        <a:bodyPr rot="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lang="en-US"/>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57848493715114"/>
          <c:y val="4.8670778590113206E-2"/>
          <c:w val="0.5599187608181091"/>
          <c:h val="0.81926771556118116"/>
        </c:manualLayout>
      </c:layout>
      <c:doughnutChart>
        <c:varyColors val="1"/>
        <c:ser>
          <c:idx val="0"/>
          <c:order val="0"/>
          <c:spPr>
            <a:gradFill>
              <a:gsLst>
                <a:gs pos="0">
                  <a:srgbClr val="C00000"/>
                </a:gs>
                <a:gs pos="100000">
                  <a:srgbClr val="4472C4">
                    <a:lumMod val="30000"/>
                    <a:lumOff val="70000"/>
                  </a:srgbClr>
                </a:gs>
              </a:gsLst>
              <a:lin ang="3600000" scaled="0"/>
            </a:gradFill>
            <a:ln>
              <a:noFill/>
            </a:ln>
          </c:spPr>
          <c:dPt>
            <c:idx val="0"/>
            <c:bubble3D val="0"/>
            <c:spPr>
              <a:solidFill>
                <a:schemeClr val="accent1">
                  <a:lumMod val="20000"/>
                  <a:lumOff val="80000"/>
                </a:schemeClr>
              </a:solidFill>
              <a:ln w="19050">
                <a:noFill/>
              </a:ln>
              <a:effectLst/>
            </c:spPr>
            <c:extLst>
              <c:ext xmlns:c16="http://schemas.microsoft.com/office/drawing/2014/chart" uri="{C3380CC4-5D6E-409C-BE32-E72D297353CC}">
                <c16:uniqueId val="{00000010-C9CC-485B-ACB0-3A33C10D569E}"/>
              </c:ext>
            </c:extLst>
          </c:dPt>
          <c:dPt>
            <c:idx val="1"/>
            <c:bubble3D val="0"/>
            <c:spPr>
              <a:gradFill>
                <a:gsLst>
                  <a:gs pos="57000">
                    <a:srgbClr val="9B2595"/>
                  </a:gs>
                  <a:gs pos="100000">
                    <a:srgbClr val="4472C4">
                      <a:lumMod val="30000"/>
                      <a:lumOff val="70000"/>
                    </a:srgbClr>
                  </a:gs>
                </a:gsLst>
                <a:lin ang="3600000" scaled="0"/>
              </a:gradFill>
              <a:ln w="19050">
                <a:noFill/>
              </a:ln>
              <a:effectLst/>
            </c:spPr>
            <c:extLst>
              <c:ext xmlns:c16="http://schemas.microsoft.com/office/drawing/2014/chart" uri="{C3380CC4-5D6E-409C-BE32-E72D297353CC}">
                <c16:uniqueId val="{00000012-C9CC-485B-ACB0-3A33C10D569E}"/>
              </c:ext>
            </c:extLst>
          </c:dPt>
          <c:dLbls>
            <c:spPr>
              <a:noFill/>
              <a:ln>
                <a:noFill/>
              </a:ln>
              <a:effectLst/>
            </c:spPr>
            <c:txPr>
              <a:bodyPr rot="0" vert="horz"/>
              <a:lstStyle/>
              <a:p>
                <a:pPr>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Donut!$D$11:$D$12</c:f>
              <c:strCache>
                <c:ptCount val="2"/>
                <c:pt idx="0">
                  <c:v>Darkness</c:v>
                </c:pt>
                <c:pt idx="1">
                  <c:v>Daylight</c:v>
                </c:pt>
              </c:strCache>
            </c:strRef>
          </c:cat>
          <c:val>
            <c:numRef>
              <c:f>Donut!$E$11:$E$12</c:f>
              <c:numCache>
                <c:formatCode>General</c:formatCode>
                <c:ptCount val="2"/>
                <c:pt idx="0">
                  <c:v>112920</c:v>
                </c:pt>
                <c:pt idx="1">
                  <c:v>304963</c:v>
                </c:pt>
              </c:numCache>
            </c:numRef>
          </c:val>
          <c:extLst>
            <c:ext xmlns:c16="http://schemas.microsoft.com/office/drawing/2014/chart" uri="{C3380CC4-5D6E-409C-BE32-E72D297353CC}">
              <c16:uniqueId val="{00000013-C9CC-485B-ACB0-3A33C10D569E}"/>
            </c:ext>
          </c:extLst>
        </c:ser>
        <c:dLbls>
          <c:showLegendKey val="0"/>
          <c:showVal val="1"/>
          <c:showCatName val="0"/>
          <c:showSerName val="0"/>
          <c:showPercent val="0"/>
          <c:showBubbleSize val="0"/>
          <c:showLeaderLines val="0"/>
        </c:dLbls>
        <c:firstSliceAng val="0"/>
        <c:holeSize val="75"/>
      </c:doughnutChart>
    </c:plotArea>
    <c:legend>
      <c:legendPos val="b"/>
      <c:overlay val="0"/>
      <c:spPr>
        <a:noFill/>
        <a:ln>
          <a:noFill/>
        </a:ln>
        <a:effectLst>
          <a:outerShdw blurRad="50800" dist="50800" dir="5400000" algn="ctr" rotWithShape="0">
            <a:schemeClr val="bg1"/>
          </a:outerShdw>
        </a:effectLst>
      </c:spPr>
      <c:txPr>
        <a:bodyPr rot="0" vert="horz"/>
        <a:lstStyle/>
        <a:p>
          <a:pPr algn="ctr">
            <a:defRPr/>
          </a:pPr>
          <a:endParaRPr lang="en-US"/>
        </a:p>
      </c:txPr>
    </c:legend>
    <c:plotVisOnly val="1"/>
    <c:dispBlanksAs val="gap"/>
    <c:showDLblsOverMax val="0"/>
    <c:extLst/>
  </c:chart>
  <c:spPr>
    <a:noFill/>
    <a:ln>
      <a:noFill/>
    </a:ln>
  </c:spPr>
  <c:txPr>
    <a:bodyPr/>
    <a:lstStyle/>
    <a:p>
      <a:pPr algn="ctr">
        <a:defRPr lang="en-US" sz="900" b="0" i="0" u="none" strike="noStrike" kern="1200" baseline="0">
          <a:solidFill>
            <a:schemeClr val="tx1">
              <a:lumMod val="75000"/>
              <a:lumOff val="25000"/>
            </a:schemeClr>
          </a:solidFill>
          <a:latin typeface="+mn-lt"/>
          <a:ea typeface="+mn-ea"/>
          <a:cs typeface="+mn-cs"/>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135379523400417"/>
          <c:y val="0.20271693875249269"/>
          <c:w val="0.86486351706036702"/>
          <c:h val="0.63577254696810082"/>
        </c:manualLayout>
      </c:layout>
      <c:lineChart>
        <c:grouping val="standard"/>
        <c:varyColors val="0"/>
        <c:ser>
          <c:idx val="0"/>
          <c:order val="0"/>
          <c:tx>
            <c:strRef>
              <c:f>'Monthly trend'!$H$3</c:f>
              <c:strCache>
                <c:ptCount val="1"/>
                <c:pt idx="0">
                  <c:v>No.of Casualities 2021</c:v>
                </c:pt>
              </c:strCache>
            </c:strRef>
          </c:tx>
          <c:spPr>
            <a:ln w="38100" cap="rnd">
              <a:solidFill>
                <a:schemeClr val="accent1"/>
              </a:solidFill>
              <a:round/>
            </a:ln>
            <a:effectLst/>
          </c:spPr>
          <c:marker>
            <c:symbol val="circle"/>
            <c:size val="7"/>
            <c:spPr>
              <a:solidFill>
                <a:schemeClr val="bg2">
                  <a:lumMod val="90000"/>
                </a:schemeClr>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'Monthly trend'!$G$4:$G$15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'Monthly trend'!$H$4:$H$15</c:f>
              <c:numCache>
                <c:formatCode>General</c:formatCode>
                <c:ptCount val="12"/>
                <c:pt idx="0">
                  <c:v>31336</c:v>
                </c:pt>
                <c:pt idx="1">
                  <c:v>29452</c:v>
                </c:pt>
                <c:pt idx="2">
                  <c:v>34390</c:v>
                </c:pt>
                <c:pt idx="3">
                  <c:v>33102</c:v>
                </c:pt>
                <c:pt idx="4">
                  <c:v>35627</c:v>
                </c:pt>
                <c:pt idx="5">
                  <c:v>35958</c:v>
                </c:pt>
                <c:pt idx="6">
                  <c:v>36883</c:v>
                </c:pt>
                <c:pt idx="7">
                  <c:v>35593</c:v>
                </c:pt>
                <c:pt idx="8">
                  <c:v>35956</c:v>
                </c:pt>
                <c:pt idx="9">
                  <c:v>38396</c:v>
                </c:pt>
                <c:pt idx="10">
                  <c:v>39414</c:v>
                </c:pt>
                <c:pt idx="11">
                  <c:v>31776</c:v>
                </c:pt>
              </c:numCache>
            </c:numRef>
          </c:val>
          <c:smooth val="0"/>
          <c:extLst>
            <c:ext xmlns:c16="http://schemas.microsoft.com/office/drawing/2014/chart" uri="{C3380CC4-5D6E-409C-BE32-E72D297353CC}">
              <c16:uniqueId val="{00000000-BE69-4E4E-BA7F-F046FAF30010}"/>
            </c:ext>
          </c:extLst>
        </c:ser>
        <c:ser>
          <c:idx val="1"/>
          <c:order val="1"/>
          <c:tx>
            <c:strRef>
              <c:f>'Monthly trend'!$I$3</c:f>
              <c:strCache>
                <c:ptCount val="1"/>
                <c:pt idx="0">
                  <c:v>No.of Casualities 2022</c:v>
                </c:pt>
              </c:strCache>
            </c:strRef>
          </c:tx>
          <c:spPr>
            <a:ln w="34925" cap="sq">
              <a:solidFill>
                <a:schemeClr val="accent2">
                  <a:lumMod val="75000"/>
                </a:schemeClr>
              </a:solidFill>
              <a:round/>
            </a:ln>
            <a:effectLst>
              <a:softEdge rad="0"/>
            </a:effectLst>
          </c:spPr>
          <c:marker>
            <c:symbol val="circle"/>
            <c:size val="7"/>
            <c:spPr>
              <a:solidFill>
                <a:schemeClr val="bg2">
                  <a:lumMod val="75000"/>
                </a:schemeClr>
              </a:solidFill>
              <a:ln w="9525">
                <a:solidFill>
                  <a:schemeClr val="accent2"/>
                </a:solidFill>
              </a:ln>
              <a:effectLst>
                <a:softEdge rad="0"/>
              </a:effectLst>
            </c:spPr>
          </c:marker>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'Monthly trend'!$G$4:$G$15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'Monthly trend'!$I$4:$I$15</c:f>
              <c:numCache>
                <c:formatCode>General</c:formatCode>
                <c:ptCount val="12"/>
                <c:pt idx="0">
                  <c:v>13163</c:v>
                </c:pt>
                <c:pt idx="1">
                  <c:v>14804</c:v>
                </c:pt>
                <c:pt idx="2">
                  <c:v>16575</c:v>
                </c:pt>
                <c:pt idx="3">
                  <c:v>15767</c:v>
                </c:pt>
                <c:pt idx="4">
                  <c:v>16775</c:v>
                </c:pt>
                <c:pt idx="5">
                  <c:v>17230</c:v>
                </c:pt>
                <c:pt idx="6">
                  <c:v>17201</c:v>
                </c:pt>
                <c:pt idx="7">
                  <c:v>16796</c:v>
                </c:pt>
                <c:pt idx="8">
                  <c:v>17500</c:v>
                </c:pt>
                <c:pt idx="9">
                  <c:v>18287</c:v>
                </c:pt>
                <c:pt idx="10">
                  <c:v>18439</c:v>
                </c:pt>
                <c:pt idx="11">
                  <c:v>13200</c:v>
                </c:pt>
              </c:numCache>
            </c:numRef>
          </c:val>
          <c:smooth val="0"/>
          <c:extLst>
            <c:ext xmlns:c16="http://schemas.microsoft.com/office/drawing/2014/chart" uri="{C3380CC4-5D6E-409C-BE32-E72D297353CC}">
              <c16:uniqueId val="{00000001-BE69-4E4E-BA7F-F046FAF30010}"/>
            </c:ext>
          </c:extLst>
        </c:ser>
        <c:dLbls>
          <c:dLblPos val="t"/>
          <c:showLegendKey val="0"/>
          <c:showVal val="1"/>
          <c:showCatName val="0"/>
          <c:showSerName val="0"/>
          <c:showPercent val="0"/>
          <c:showBubbleSize val="0"/>
        </c:dLbls>
        <c:marker val="1"/>
        <c:smooth val="0"/>
        <c:axId val="265278256"/>
        <c:axId val="265282416"/>
      </c:lineChart>
      <c:catAx>
        <c:axId val="265278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0" i="0" u="none" strike="noStrike" kern="1200" baseline="0">
                <a:solidFill>
                  <a:schemeClr val="bg1"/>
                </a:solidFill>
                <a:latin typeface="+mn-lt"/>
                <a:ea typeface="+mn-ea"/>
                <a:cs typeface="+mn-cs"/>
              </a:defRPr>
            </a:pPr>
            <a:endParaRPr lang="en-US"/>
          </a:p>
        </c:txPr>
        <c:crossAx val="265282416"/>
        <c:crosses val="autoZero"/>
        <c:auto val="1"/>
        <c:lblAlgn val="ctr"/>
        <c:lblOffset val="100"/>
        <c:noMultiLvlLbl val="0"/>
      </c:catAx>
      <c:valAx>
        <c:axId val="26528241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bg1"/>
                </a:solidFill>
                <a:latin typeface="+mn-lt"/>
                <a:ea typeface="+mn-ea"/>
                <a:cs typeface="+mn-cs"/>
              </a:defRPr>
            </a:pPr>
            <a:endParaRPr lang="en-US"/>
          </a:p>
        </c:txPr>
        <c:crossAx val="265278256"/>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lgn="ctr">
            <a:defRPr lang="en-US" sz="900" b="0" i="0" u="none" strike="noStrike" kern="1200" baseline="0">
              <a:solidFill>
                <a:schemeClr val="bg1"/>
              </a:solidFill>
              <a:latin typeface="+mn-lt"/>
              <a:ea typeface="+mn-ea"/>
              <a:cs typeface="+mn-cs"/>
            </a:defRPr>
          </a:pPr>
          <a:endParaRPr lang="en-US"/>
        </a:p>
      </c:txPr>
    </c:legend>
    <c:plotVisOnly val="1"/>
    <c:dispBlanksAs val="gap"/>
    <c:showDLblsOverMax val="0"/>
  </c:chart>
  <c:spPr>
    <a:noFill/>
    <a:ln w="9525" cap="flat" cmpd="sng" algn="ctr">
      <a:solidFill>
        <a:schemeClr val="tx1">
          <a:lumMod val="15000"/>
          <a:lumOff val="85000"/>
        </a:schemeClr>
      </a:solidFill>
      <a:round/>
    </a:ln>
    <a:effectLst/>
  </c:spPr>
  <c:txPr>
    <a:bodyPr/>
    <a:lstStyle/>
    <a:p>
      <a:pPr>
        <a:defRPr lang="en-US"/>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[Dashboard_latest.xlsx]Donut!PivotTable2</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manualLayout>
          <c:layoutTarget val="inner"/>
          <c:xMode val="edge"/>
          <c:yMode val="edge"/>
          <c:x val="0.193443788276465"/>
          <c:y val="0.14249781277340301"/>
          <c:w val="0.48394575678040203"/>
          <c:h val="0.80657626130067095"/>
        </c:manualLayout>
      </c:layout>
      <c:doughnutChart>
        <c:varyColors val="1"/>
        <c:ser>
          <c:idx val="0"/>
          <c:order val="0"/>
          <c:tx>
            <c:strRef>
              <c:f>Donut!$B$3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24D-4466-B13A-7C1DB6E401F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24D-4466-B13A-7C1DB6E401FD}"/>
              </c:ext>
            </c:extLst>
          </c:dPt>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Donut!$A$4:$A$6</c:f>
              <c:strCache>
                <c:ptCount val="2"/>
                <c:pt idx="0">
                  <c:v>Rural</c:v>
                </c:pt>
                <c:pt idx="1">
                  <c:v>Urban</c:v>
                </c:pt>
              </c:strCache>
            </c:strRef>
          </c:cat>
          <c:val>
            <c:numRef>
              <c:f>Donut!$B$4:$B$6</c:f>
              <c:numCache>
                <c:formatCode>General</c:formatCode>
                <c:ptCount val="2"/>
                <c:pt idx="0">
                  <c:v>162019</c:v>
                </c:pt>
                <c:pt idx="1">
                  <c:v>255864</c:v>
                </c:pt>
              </c:numCache>
            </c:numRef>
          </c:val>
          <c:extLst>
            <c:ext xmlns:c16="http://schemas.microsoft.com/office/drawing/2014/chart" uri="{C3380CC4-5D6E-409C-BE32-E72D297353CC}">
              <c16:uniqueId val="{00000007-2119-4E99-B50C-021600745C6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lang="en-US"/>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D8A-4FF5-B5CA-37BC186B72E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D8A-4FF5-B5CA-37BC186B72E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Donut!$D$11:$D$12</c:f>
              <c:strCache>
                <c:ptCount val="2"/>
                <c:pt idx="0">
                  <c:v>Darkness</c:v>
                </c:pt>
                <c:pt idx="1">
                  <c:v>Daylight</c:v>
                </c:pt>
              </c:strCache>
            </c:strRef>
          </c:cat>
          <c:val>
            <c:numRef>
              <c:f>Donut!$E$11:$E$12</c:f>
              <c:numCache>
                <c:formatCode>General</c:formatCode>
                <c:ptCount val="2"/>
                <c:pt idx="0">
                  <c:v>112920</c:v>
                </c:pt>
                <c:pt idx="1">
                  <c:v>304963</c:v>
                </c:pt>
              </c:numCache>
            </c:numRef>
          </c:val>
          <c:extLst>
            <c:ext xmlns:c16="http://schemas.microsoft.com/office/drawing/2014/chart" uri="{C3380CC4-5D6E-409C-BE32-E72D297353CC}">
              <c16:uniqueId val="{00000000-DBDF-4B87-ACD9-5FCD772BA18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D23F-443B-96F3-C62FE8894153}"/>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D23F-443B-96F3-C62FE8894153}"/>
              </c:ext>
            </c:extLst>
          </c:dPt>
          <c:dLbls>
            <c:delete val="1"/>
          </c:dLbls>
          <c:val>
            <c:numRef>
              <c:f>'Primary KPI''s'!$F$6:$F$7</c:f>
              <c:numCache>
                <c:formatCode>0.0%</c:formatCode>
                <c:ptCount val="2"/>
                <c:pt idx="0">
                  <c:v>1.7074157120533739E-2</c:v>
                </c:pt>
                <c:pt idx="1">
                  <c:v>0.98292584287946627</c:v>
                </c:pt>
              </c:numCache>
            </c:numRef>
          </c:val>
          <c:extLst>
            <c:ext xmlns:c16="http://schemas.microsoft.com/office/drawing/2014/chart" uri="{C3380CC4-5D6E-409C-BE32-E72D297353CC}">
              <c16:uniqueId val="{00000004-D23F-443B-96F3-C62FE8894153}"/>
            </c:ext>
          </c:extLst>
        </c:ser>
        <c:dLbls>
          <c:showLegendKey val="0"/>
          <c:showVal val="0"/>
          <c:showCatName val="0"/>
          <c:showSerName val="0"/>
          <c:showPercent val="1"/>
          <c:showBubbleSize val="0"/>
          <c:showLeaderLines val="1"/>
        </c:dLbls>
        <c:firstSliceAng val="0"/>
        <c:holeSize val="50"/>
      </c:doughnutChart>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lang="en-US"/>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D039-446D-BF6A-12CDF03FCA67}"/>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D039-446D-BF6A-12CDF03FCA67}"/>
              </c:ext>
            </c:extLst>
          </c:dPt>
          <c:val>
            <c:numRef>
              <c:f>'Primary KPI''s'!$J$6:$J$7</c:f>
              <c:numCache>
                <c:formatCode>#,##0</c:formatCode>
                <c:ptCount val="2"/>
                <c:pt idx="0">
                  <c:v>59312</c:v>
                </c:pt>
                <c:pt idx="1">
                  <c:v>358571</c:v>
                </c:pt>
              </c:numCache>
            </c:numRef>
          </c:val>
          <c:extLst>
            <c:ext xmlns:c16="http://schemas.microsoft.com/office/drawing/2014/chart" uri="{C3380CC4-5D6E-409C-BE32-E72D297353CC}">
              <c16:uniqueId val="{00000004-D039-446D-BF6A-12CDF03FCA67}"/>
            </c:ext>
          </c:extLst>
        </c:ser>
        <c:ser>
          <c:idx val="1"/>
          <c:order val="1"/>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6-D039-446D-BF6A-12CDF03FCA67}"/>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8-D039-446D-BF6A-12CDF03FCA67}"/>
              </c:ext>
            </c:extLst>
          </c:dPt>
          <c:val>
            <c:numRef>
              <c:f>'Primary KPI''s'!$K$6:$K$7</c:f>
              <c:numCache>
                <c:formatCode>0.0%</c:formatCode>
                <c:ptCount val="2"/>
                <c:pt idx="0">
                  <c:v>0.14193446491003461</c:v>
                </c:pt>
                <c:pt idx="1">
                  <c:v>0.85806553508996541</c:v>
                </c:pt>
              </c:numCache>
            </c:numRef>
          </c:val>
          <c:extLst>
            <c:ext xmlns:c16="http://schemas.microsoft.com/office/drawing/2014/chart" uri="{C3380CC4-5D6E-409C-BE32-E72D297353CC}">
              <c16:uniqueId val="{00000009-D039-446D-BF6A-12CDF03FCA67}"/>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lang="en-US"/>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lang="en-US"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B57C-4ADE-ADF8-15F146DEB69D}"/>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B57C-4ADE-ADF8-15F146DEB69D}"/>
              </c:ext>
            </c:extLst>
          </c:dPt>
          <c:dLbls>
            <c:delete val="1"/>
          </c:dLbls>
          <c:val>
            <c:numRef>
              <c:f>'Primary KPI''s'!$O$6:$O$7</c:f>
              <c:numCache>
                <c:formatCode>#,##0</c:formatCode>
                <c:ptCount val="2"/>
                <c:pt idx="0">
                  <c:v>351436</c:v>
                </c:pt>
                <c:pt idx="1">
                  <c:v>66447</c:v>
                </c:pt>
              </c:numCache>
            </c:numRef>
          </c:val>
          <c:extLst>
            <c:ext xmlns:c16="http://schemas.microsoft.com/office/drawing/2014/chart" uri="{C3380CC4-5D6E-409C-BE32-E72D297353CC}">
              <c16:uniqueId val="{00000004-B57C-4ADE-ADF8-15F146DEB69D}"/>
            </c:ext>
          </c:extLst>
        </c:ser>
        <c:ser>
          <c:idx val="1"/>
          <c:order val="1"/>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6-B57C-4ADE-ADF8-15F146DEB69D}"/>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8-B57C-4ADE-ADF8-15F146DEB69D}"/>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lang="en-US"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val>
            <c:numRef>
              <c:f>'Primary KPI''s'!$P$6:$P$7</c:f>
              <c:numCache>
                <c:formatCode>0.0%</c:formatCode>
                <c:ptCount val="2"/>
                <c:pt idx="0">
                  <c:v>0.84099137796943169</c:v>
                </c:pt>
                <c:pt idx="1">
                  <c:v>0.15900862203056837</c:v>
                </c:pt>
              </c:numCache>
            </c:numRef>
          </c:val>
          <c:extLst>
            <c:ext xmlns:c16="http://schemas.microsoft.com/office/drawing/2014/chart" uri="{C3380CC4-5D6E-409C-BE32-E72D297353CC}">
              <c16:uniqueId val="{00000009-B57C-4ADE-ADF8-15F146DEB69D}"/>
            </c:ext>
          </c:extLst>
        </c:ser>
        <c:dLbls>
          <c:showLegendKey val="0"/>
          <c:showVal val="0"/>
          <c:showCatName val="0"/>
          <c:showSerName val="0"/>
          <c:showPercent val="1"/>
          <c:showBubbleSize val="0"/>
          <c:showLeaderLines val="1"/>
        </c:dLbls>
        <c:firstSliceAng val="0"/>
        <c:holeSize val="50"/>
      </c:doughnutChart>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lang="en-US"/>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651905963563599"/>
          <c:y val="0.140205088832519"/>
          <c:w val="0.70602941152231502"/>
          <c:h val="0.85979491116748097"/>
        </c:manualLayout>
      </c:layout>
      <c:doughnutChart>
        <c:varyColors val="1"/>
        <c:ser>
          <c:idx val="0"/>
          <c:order val="0"/>
          <c:tx>
            <c:strRef>
              <c:f>'Primary KPI''s'!$E$42</c:f>
              <c:strCache>
                <c:ptCount val="1"/>
                <c:pt idx="0">
                  <c:v>Number of Casualities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175-489B-98AA-DB0E15CBDF3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175-489B-98AA-DB0E15CBDF34}"/>
              </c:ext>
            </c:extLst>
          </c:dPt>
          <c:cat>
            <c:strRef>
              <c:f>'Primary KPI''s'!$D$43:$D$44</c:f>
              <c:strCache>
                <c:ptCount val="2"/>
                <c:pt idx="0">
                  <c:v>Car</c:v>
                </c:pt>
                <c:pt idx="1">
                  <c:v>Others</c:v>
                </c:pt>
              </c:strCache>
            </c:strRef>
          </c:cat>
          <c:val>
            <c:numRef>
              <c:f>'Primary KPI''s'!$E$43:$E$44</c:f>
              <c:numCache>
                <c:formatCode>General</c:formatCode>
                <c:ptCount val="2"/>
                <c:pt idx="0" formatCode="#,##0">
                  <c:v>333485</c:v>
                </c:pt>
                <c:pt idx="1">
                  <c:v>84398</c:v>
                </c:pt>
              </c:numCache>
            </c:numRef>
          </c:val>
          <c:extLst>
            <c:ext xmlns:c16="http://schemas.microsoft.com/office/drawing/2014/chart" uri="{C3380CC4-5D6E-409C-BE32-E72D297353CC}">
              <c16:uniqueId val="{00000004-1175-489B-98AA-DB0E15CBDF34}"/>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lang="en-US"/>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2021978561091105E-2"/>
          <c:y val="0.145658263305322"/>
          <c:w val="0.78670787646871199"/>
          <c:h val="0.70737598976598504"/>
        </c:manualLayout>
      </c:layout>
      <c:doughnutChart>
        <c:varyColors val="1"/>
        <c:ser>
          <c:idx val="0"/>
          <c:order val="0"/>
          <c:dPt>
            <c:idx val="0"/>
            <c:bubble3D val="0"/>
            <c:spPr>
              <a:solidFill>
                <a:schemeClr val="accent5">
                  <a:lumMod val="20000"/>
                  <a:lumOff val="8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F2F9-45C5-8243-80C28B2D49B9}"/>
              </c:ext>
            </c:extLst>
          </c:dPt>
          <c:dPt>
            <c:idx val="1"/>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F2F9-45C5-8243-80C28B2D49B9}"/>
              </c:ext>
            </c:extLst>
          </c:dPt>
          <c:dLbls>
            <c:delete val="1"/>
          </c:dLbls>
          <c:val>
            <c:numRef>
              <c:f>'Primary KPI''s'!$F$6:$F$7</c:f>
              <c:numCache>
                <c:formatCode>0.0%</c:formatCode>
                <c:ptCount val="2"/>
                <c:pt idx="0">
                  <c:v>1.7074157120533739E-2</c:v>
                </c:pt>
                <c:pt idx="1">
                  <c:v>0.98292584287946627</c:v>
                </c:pt>
              </c:numCache>
            </c:numRef>
          </c:val>
          <c:extLst>
            <c:ext xmlns:c16="http://schemas.microsoft.com/office/drawing/2014/chart" uri="{C3380CC4-5D6E-409C-BE32-E72D297353CC}">
              <c16:uniqueId val="{00000004-F2F9-45C5-8243-80C28B2D49B9}"/>
            </c:ext>
          </c:extLst>
        </c:ser>
        <c:dLbls>
          <c:showLegendKey val="0"/>
          <c:showVal val="0"/>
          <c:showCatName val="0"/>
          <c:showSerName val="0"/>
          <c:showPercent val="1"/>
          <c:showBubbleSize val="0"/>
          <c:showLeaderLines val="1"/>
        </c:dLbls>
        <c:firstSliceAng val="0"/>
        <c:holeSize val="75"/>
      </c:doughnutChart>
      <c:spPr>
        <a:noFill/>
        <a:ln>
          <a:noFill/>
        </a:ln>
        <a:effectLst/>
      </c:spPr>
    </c:plotArea>
    <c:plotVisOnly val="1"/>
    <c:dispBlanksAs val="gap"/>
    <c:showDLblsOverMax val="0"/>
  </c:chart>
  <c:spPr>
    <a:noFill/>
    <a:ln w="9525" cap="flat" cmpd="sng" algn="ctr">
      <a:noFill/>
      <a:round/>
    </a:ln>
    <a:effectLst/>
  </c:spPr>
  <c:txPr>
    <a:bodyPr/>
    <a:lstStyle/>
    <a:p>
      <a:pPr>
        <a:defRPr lang="en-US"/>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8266514878411297"/>
          <c:y val="0.13233824198020999"/>
          <c:w val="0.52620545073375302"/>
          <c:h val="0.82838283828382797"/>
        </c:manualLayout>
      </c:layout>
      <c:doughnutChart>
        <c:varyColors val="1"/>
        <c:ser>
          <c:idx val="1"/>
          <c:order val="0"/>
          <c:spPr>
            <a:solidFill>
              <a:schemeClr val="accent3">
                <a:lumMod val="20000"/>
                <a:lumOff val="80000"/>
              </a:schemeClr>
            </a:solidFill>
            <a:ln>
              <a:noFill/>
            </a:ln>
          </c:spPr>
          <c:dPt>
            <c:idx val="0"/>
            <c:bubble3D val="0"/>
            <c:spPr>
              <a:solidFill>
                <a:schemeClr val="accent3">
                  <a:lumMod val="20000"/>
                  <a:lumOff val="8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C946-4191-ACF5-2F4DEA2E58EE}"/>
              </c:ext>
            </c:extLst>
          </c:dPt>
          <c:dPt>
            <c:idx val="1"/>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C946-4191-ACF5-2F4DEA2E58EE}"/>
              </c:ext>
            </c:extLst>
          </c:dPt>
          <c:val>
            <c:numRef>
              <c:f>'Primary KPI''s'!$K$6:$K$7</c:f>
              <c:numCache>
                <c:formatCode>0.0%</c:formatCode>
                <c:ptCount val="2"/>
                <c:pt idx="0">
                  <c:v>0.14193446491003461</c:v>
                </c:pt>
                <c:pt idx="1">
                  <c:v>0.85806553508996541</c:v>
                </c:pt>
              </c:numCache>
            </c:numRef>
          </c:val>
          <c:extLst>
            <c:ext xmlns:c16="http://schemas.microsoft.com/office/drawing/2014/chart" uri="{C3380CC4-5D6E-409C-BE32-E72D297353CC}">
              <c16:uniqueId val="{00000004-C946-4191-ACF5-2F4DEA2E58EE}"/>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noFill/>
    <a:ln w="9525" cap="flat" cmpd="sng" algn="ctr">
      <a:noFill/>
      <a:round/>
    </a:ln>
    <a:effectLst/>
  </c:spPr>
  <c:txPr>
    <a:bodyPr/>
    <a:lstStyle/>
    <a:p>
      <a:pPr>
        <a:defRPr lang="en-US"/>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plotArea>
      <cx:plotAreaRegion>
        <cx:series layoutId="treemap" uniqueId="{FDE626B7-9B2C-4A17-8F5A-B9486ED2A095}">
          <cx:tx>
            <cx:txData>
              <cx:f>_xlchart.v1.1</cx:f>
              <cx:v>No. of Casualities</cx:v>
            </cx:txData>
          </cx:tx>
          <cx:dataLabels>
            <cx:txPr>
              <a:bodyPr spcFirstLastPara="1" vertOverflow="ellipsis" horzOverflow="overflow" wrap="square" lIns="0" tIns="0" rIns="0" bIns="0" anchor="ctr" anchorCtr="1"/>
              <a:lstStyle/>
              <a:p>
                <a:pPr algn="ctr" rtl="0">
                  <a:defRPr b="1">
                    <a:latin typeface="Copperplate Gothic Bold" panose="020E0705020206020404" pitchFamily="34" charset="0"/>
                    <a:ea typeface="Copperplate Gothic Bold" panose="020E0705020206020404" pitchFamily="34" charset="0"/>
                    <a:cs typeface="Copperplate Gothic Bold" panose="020E0705020206020404" pitchFamily="34" charset="0"/>
                  </a:defRPr>
                </a:pPr>
                <a:endParaRPr lang="en-US" sz="900" b="1" i="0" u="none" strike="noStrike" baseline="0">
                  <a:solidFill>
                    <a:sysClr val="window" lastClr="FFFFFF"/>
                  </a:solidFill>
                  <a:latin typeface="Copperplate Gothic Bold" panose="020E0705020206020404" pitchFamily="34" charset="0"/>
                </a:endParaRPr>
              </a:p>
            </cx:txPr>
            <cx:visibility seriesName="0" categoryName="1" value="1"/>
            <cx:separator>, </cx:separator>
          </cx:dataLabels>
          <cx:dataId val="0"/>
          <cx:layoutPr>
            <cx:parentLabelLayout val="overlapping"/>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_xlchart.v1.3</cx:f>
      </cx:strDim>
      <cx:numDim type="size">
        <cx:f>_xlchart.v1.5</cx:f>
      </cx:numDim>
    </cx:data>
  </cx:chartData>
  <cx:chart>
    <cx:plotArea>
      <cx:plotAreaRegion>
        <cx:series layoutId="treemap" uniqueId="{FDE626B7-9B2C-4A17-8F5A-B9486ED2A095}">
          <cx:tx>
            <cx:txData>
              <cx:f>_xlchart.v1.4</cx:f>
              <cx:v>No. of Casualities</cx:v>
            </cx:txData>
          </cx:tx>
          <cx:spPr>
            <a:ln>
              <a:noFill/>
            </a:ln>
          </cx:spPr>
          <cx:dataLabels>
            <cx:txPr>
              <a:bodyPr spcFirstLastPara="1" vertOverflow="ellipsis" horzOverflow="overflow" wrap="square" lIns="0" tIns="0" rIns="0" bIns="0" anchor="ctr" anchorCtr="1"/>
              <a:lstStyle/>
              <a:p>
                <a:pPr algn="ctr" rtl="0">
                  <a:defRPr b="1">
                    <a:latin typeface="Copperplate Gothic Bold" panose="020E0705020206020404" pitchFamily="34" charset="0"/>
                    <a:ea typeface="Copperplate Gothic Bold" panose="020E0705020206020404" pitchFamily="34" charset="0"/>
                    <a:cs typeface="Copperplate Gothic Bold" panose="020E0705020206020404" pitchFamily="34" charset="0"/>
                  </a:defRPr>
                </a:pPr>
                <a:endParaRPr lang="en-US" sz="900" b="1" i="0" u="none" strike="noStrike" baseline="0">
                  <a:solidFill>
                    <a:sysClr val="window" lastClr="FFFFFF"/>
                  </a:solidFill>
                  <a:latin typeface="Copperplate Gothic Bold" panose="020E0705020206020404" pitchFamily="34" charset="0"/>
                </a:endParaRPr>
              </a:p>
            </cx:txPr>
            <cx:visibility seriesName="0" categoryName="1" value="1"/>
            <cx:separator>, </cx:separator>
          </cx:dataLabels>
          <cx:dataId val="0"/>
          <cx:layoutPr>
            <cx:parentLabelLayout val="overlapping"/>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7.xml"/></Relationships>
</file>

<file path=xl/drawings/_rels/drawing6.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image" Target="../media/image9.png"/><Relationship Id="rId18" Type="http://schemas.openxmlformats.org/officeDocument/2006/relationships/image" Target="../media/image11.png"/><Relationship Id="rId26" Type="http://schemas.openxmlformats.org/officeDocument/2006/relationships/image" Target="../media/image16.png"/><Relationship Id="rId3" Type="http://schemas.openxmlformats.org/officeDocument/2006/relationships/chart" Target="../charts/chart10.xml"/><Relationship Id="rId21" Type="http://schemas.openxmlformats.org/officeDocument/2006/relationships/image" Target="../media/image13.svg"/><Relationship Id="rId7" Type="http://schemas.openxmlformats.org/officeDocument/2006/relationships/image" Target="../media/image3.png"/><Relationship Id="rId12" Type="http://schemas.openxmlformats.org/officeDocument/2006/relationships/image" Target="../media/image8.png"/><Relationship Id="rId17" Type="http://schemas.openxmlformats.org/officeDocument/2006/relationships/chart" Target="../charts/chart14.xml"/><Relationship Id="rId25" Type="http://schemas.openxmlformats.org/officeDocument/2006/relationships/hyperlink" Target="mailto:nimmyjoykkarickadu@gmail.com" TargetMode="External"/><Relationship Id="rId2" Type="http://schemas.openxmlformats.org/officeDocument/2006/relationships/chart" Target="../charts/chart9.xml"/><Relationship Id="rId16" Type="http://schemas.openxmlformats.org/officeDocument/2006/relationships/chart" Target="../charts/chart13.xml"/><Relationship Id="rId20" Type="http://schemas.openxmlformats.org/officeDocument/2006/relationships/image" Target="../media/image12.png"/><Relationship Id="rId29" Type="http://schemas.openxmlformats.org/officeDocument/2006/relationships/image" Target="../media/image18.png"/><Relationship Id="rId1" Type="http://schemas.openxmlformats.org/officeDocument/2006/relationships/chart" Target="../charts/chart8.xml"/><Relationship Id="rId6" Type="http://schemas.openxmlformats.org/officeDocument/2006/relationships/image" Target="../media/image2.svg"/><Relationship Id="rId11" Type="http://schemas.openxmlformats.org/officeDocument/2006/relationships/image" Target="../media/image7.png"/><Relationship Id="rId24" Type="http://schemas.openxmlformats.org/officeDocument/2006/relationships/image" Target="../media/image15.svg"/><Relationship Id="rId32" Type="http://schemas.openxmlformats.org/officeDocument/2006/relationships/chart" Target="../charts/chart15.xml"/><Relationship Id="rId5" Type="http://schemas.openxmlformats.org/officeDocument/2006/relationships/image" Target="../media/image1.png"/><Relationship Id="rId15" Type="http://schemas.openxmlformats.org/officeDocument/2006/relationships/chart" Target="../charts/chart12.xml"/><Relationship Id="rId23" Type="http://schemas.openxmlformats.org/officeDocument/2006/relationships/image" Target="../media/image14.png"/><Relationship Id="rId28" Type="http://schemas.openxmlformats.org/officeDocument/2006/relationships/hyperlink" Target="https://en.wikipedia.org/wiki/Reported_Road_Casualties_Great_Britain" TargetMode="External"/><Relationship Id="rId10" Type="http://schemas.openxmlformats.org/officeDocument/2006/relationships/image" Target="../media/image6.svg"/><Relationship Id="rId19" Type="http://schemas.openxmlformats.org/officeDocument/2006/relationships/hyperlink" Target="#'Data Analysis Sheet'!A1"/><Relationship Id="rId31" Type="http://schemas.microsoft.com/office/2014/relationships/chartEx" Target="../charts/chartEx2.xml"/><Relationship Id="rId4" Type="http://schemas.openxmlformats.org/officeDocument/2006/relationships/chart" Target="../charts/chart11.xml"/><Relationship Id="rId9" Type="http://schemas.openxmlformats.org/officeDocument/2006/relationships/image" Target="../media/image5.png"/><Relationship Id="rId14" Type="http://schemas.openxmlformats.org/officeDocument/2006/relationships/image" Target="../media/image10.svg"/><Relationship Id="rId22" Type="http://schemas.openxmlformats.org/officeDocument/2006/relationships/hyperlink" Target="#Dashboard!A1"/><Relationship Id="rId27" Type="http://schemas.openxmlformats.org/officeDocument/2006/relationships/image" Target="../media/image17.svg"/><Relationship Id="rId30" Type="http://schemas.openxmlformats.org/officeDocument/2006/relationships/image" Target="../media/image19.svg"/></Relationships>
</file>

<file path=xl/drawings/_rels/drawing9.xml.rels><?xml version="1.0" encoding="UTF-8" standalone="yes"?>
<Relationships xmlns="http://schemas.openxmlformats.org/package/2006/relationships"><Relationship Id="rId8" Type="http://schemas.openxmlformats.org/officeDocument/2006/relationships/image" Target="../media/image16.png"/><Relationship Id="rId3" Type="http://schemas.openxmlformats.org/officeDocument/2006/relationships/image" Target="../media/image12.png"/><Relationship Id="rId7" Type="http://schemas.openxmlformats.org/officeDocument/2006/relationships/hyperlink" Target="mailto:nimmyjoykkarickadu@gmail.com" TargetMode="External"/><Relationship Id="rId2" Type="http://schemas.openxmlformats.org/officeDocument/2006/relationships/hyperlink" Target="#Dashboard!A1"/><Relationship Id="rId1" Type="http://schemas.openxmlformats.org/officeDocument/2006/relationships/image" Target="../media/image11.png"/><Relationship Id="rId6" Type="http://schemas.openxmlformats.org/officeDocument/2006/relationships/image" Target="../media/image15.svg"/><Relationship Id="rId5" Type="http://schemas.openxmlformats.org/officeDocument/2006/relationships/image" Target="../media/image14.png"/><Relationship Id="rId4" Type="http://schemas.openxmlformats.org/officeDocument/2006/relationships/image" Target="../media/image13.svg"/><Relationship Id="rId9" Type="http://schemas.openxmlformats.org/officeDocument/2006/relationships/image" Target="../media/image17.svg"/></Relationships>
</file>

<file path=xl/drawings/drawing1.xml><?xml version="1.0" encoding="utf-8"?>
<xdr:wsDr xmlns:xdr="http://schemas.openxmlformats.org/drawingml/2006/spreadsheetDrawing" xmlns:a="http://schemas.openxmlformats.org/drawingml/2006/main">
  <xdr:twoCellAnchor>
    <xdr:from>
      <xdr:col>2</xdr:col>
      <xdr:colOff>585787</xdr:colOff>
      <xdr:row>5</xdr:row>
      <xdr:rowOff>90487</xdr:rowOff>
    </xdr:from>
    <xdr:to>
      <xdr:col>10</xdr:col>
      <xdr:colOff>280987</xdr:colOff>
      <xdr:row>19</xdr:row>
      <xdr:rowOff>166687</xdr:rowOff>
    </xdr:to>
    <xdr:graphicFrame macro="">
      <xdr:nvGraphicFramePr>
        <xdr:cNvPr id="3" name="Chart 2">
          <a:extLst>
            <a:ext uri="{FF2B5EF4-FFF2-40B4-BE49-F238E27FC236}">
              <a16:creationId xmlns:a16="http://schemas.microsoft.com/office/drawing/2014/main" id="{00000000-0008-0000-00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152400</xdr:colOff>
      <xdr:row>4</xdr:row>
      <xdr:rowOff>171450</xdr:rowOff>
    </xdr:from>
    <xdr:to>
      <xdr:col>6</xdr:col>
      <xdr:colOff>66675</xdr:colOff>
      <xdr:row>11</xdr:row>
      <xdr:rowOff>0</xdr:rowOff>
    </xdr:to>
    <mc:AlternateContent xmlns:mc="http://schemas.openxmlformats.org/markup-compatibility/2006">
      <mc:Choice xmlns:a14="http://schemas.microsoft.com/office/drawing/2010/main" Requires="a14">
        <xdr:graphicFrame macro="">
          <xdr:nvGraphicFramePr>
            <xdr:cNvPr id="2" name="Urban_or_Rural_Area">
              <a:extLst>
                <a:ext uri="{FF2B5EF4-FFF2-40B4-BE49-F238E27FC236}">
                  <a16:creationId xmlns:a16="http://schemas.microsoft.com/office/drawing/2014/main" id="{64FF411B-976A-7230-55F6-686A6BC1ACF7}"/>
                </a:ext>
              </a:extLst>
            </xdr:cNvPr>
            <xdr:cNvGraphicFramePr/>
          </xdr:nvGraphicFramePr>
          <xdr:xfrm>
            <a:off x="0" y="0"/>
            <a:ext cx="0" cy="0"/>
          </xdr:xfrm>
          <a:graphic>
            <a:graphicData uri="http://schemas.microsoft.com/office/drawing/2010/slicer">
              <sle:slicer xmlns:sle="http://schemas.microsoft.com/office/drawing/2010/slicer" name="Urban_or_Rural_Area"/>
            </a:graphicData>
          </a:graphic>
        </xdr:graphicFrame>
      </mc:Choice>
      <mc:Fallback>
        <xdr:sp macro="" textlink="">
          <xdr:nvSpPr>
            <xdr:cNvPr id="0" name=""/>
            <xdr:cNvSpPr>
              <a:spLocks noTextEdit="1"/>
            </xdr:cNvSpPr>
          </xdr:nvSpPr>
          <xdr:spPr>
            <a:xfrm>
              <a:off x="3819525" y="933450"/>
              <a:ext cx="1714500" cy="11715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xdr:colOff>
      <xdr:row>7</xdr:row>
      <xdr:rowOff>61912</xdr:rowOff>
    </xdr:from>
    <xdr:to>
      <xdr:col>1</xdr:col>
      <xdr:colOff>1819275</xdr:colOff>
      <xdr:row>21</xdr:row>
      <xdr:rowOff>138112</xdr:rowOff>
    </xdr:to>
    <xdr:graphicFrame macro="">
      <xdr:nvGraphicFramePr>
        <xdr:cNvPr id="2" name="Chart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257175</xdr:colOff>
      <xdr:row>4</xdr:row>
      <xdr:rowOff>66675</xdr:rowOff>
    </xdr:from>
    <xdr:to>
      <xdr:col>13</xdr:col>
      <xdr:colOff>28575</xdr:colOff>
      <xdr:row>18</xdr:row>
      <xdr:rowOff>142875</xdr:rowOff>
    </xdr:to>
    <xdr:graphicFrame macro="">
      <xdr:nvGraphicFramePr>
        <xdr:cNvPr id="7" name="Chart 6">
          <a:extLst>
            <a:ext uri="{FF2B5EF4-FFF2-40B4-BE49-F238E27FC236}">
              <a16:creationId xmlns:a16="http://schemas.microsoft.com/office/drawing/2014/main" id="{E63F6031-30ED-7DF5-69D4-72F0B66BF0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0</xdr:col>
      <xdr:colOff>0</xdr:colOff>
      <xdr:row>0</xdr:row>
      <xdr:rowOff>0</xdr:rowOff>
    </xdr:to>
    <xdr:sp macro="" textlink="">
      <xdr:nvSpPr>
        <xdr:cNvPr id="2" name="Chart 1">
          <a:extLst>
            <a:ext uri="{FF2B5EF4-FFF2-40B4-BE49-F238E27FC236}">
              <a16:creationId xmlns:a16="http://schemas.microsoft.com/office/drawing/2014/main" id="{00000000-0008-0000-0200-000002000000}"/>
            </a:ext>
          </a:extLst>
        </xdr:cNvPr>
        <xdr:cNvSpPr/>
      </xdr:nvSpPr>
      <xdr:spPr>
        <a:xfrm>
          <a:off x="0" y="0"/>
          <a:ext cx="0" cy="0"/>
        </a:xfrm>
      </xdr:spPr>
    </xdr:sp>
    <xdr:clientData/>
  </xdr:twoCellAnchor>
  <xdr:twoCellAnchor>
    <xdr:from>
      <xdr:col>6</xdr:col>
      <xdr:colOff>342900</xdr:colOff>
      <xdr:row>4</xdr:row>
      <xdr:rowOff>142881</xdr:rowOff>
    </xdr:from>
    <xdr:to>
      <xdr:col>14</xdr:col>
      <xdr:colOff>114300</xdr:colOff>
      <xdr:row>19</xdr:row>
      <xdr:rowOff>28581</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DD2B4F99-1F7B-67AB-410C-D005E5AB2C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353300" y="904881"/>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85725</xdr:colOff>
      <xdr:row>16</xdr:row>
      <xdr:rowOff>76200</xdr:rowOff>
    </xdr:from>
    <xdr:to>
      <xdr:col>3</xdr:col>
      <xdr:colOff>57150</xdr:colOff>
      <xdr:row>23</xdr:row>
      <xdr:rowOff>114300</xdr:rowOff>
    </xdr:to>
    <mc:AlternateContent xmlns:mc="http://schemas.openxmlformats.org/markup-compatibility/2006" xmlns:tsle="http://schemas.microsoft.com/office/drawing/2012/timeslicer">
      <mc:Choice Requires="tsle">
        <xdr:graphicFrame macro="">
          <xdr:nvGraphicFramePr>
            <xdr:cNvPr id="3" name="Accident Date">
              <a:extLst>
                <a:ext uri="{FF2B5EF4-FFF2-40B4-BE49-F238E27FC236}">
                  <a16:creationId xmlns:a16="http://schemas.microsoft.com/office/drawing/2014/main" id="{588C9544-8ABB-C65C-4B6B-2D3EF9C49F74}"/>
                </a:ext>
              </a:extLst>
            </xdr:cNvPr>
            <xdr:cNvGraphicFramePr/>
          </xdr:nvGraphicFramePr>
          <xdr:xfrm>
            <a:off x="0" y="0"/>
            <a:ext cx="0" cy="0"/>
          </xdr:xfrm>
          <a:graphic>
            <a:graphicData uri="http://schemas.microsoft.com/office/drawing/2012/timeslicer">
              <tsle:timeslicer name="Accident Date"/>
            </a:graphicData>
          </a:graphic>
        </xdr:graphicFrame>
      </mc:Choice>
      <mc:Fallback xmlns="">
        <xdr:sp macro="" textlink="">
          <xdr:nvSpPr>
            <xdr:cNvPr id="0" name=""/>
            <xdr:cNvSpPr>
              <a:spLocks noTextEdit="1"/>
            </xdr:cNvSpPr>
          </xdr:nvSpPr>
          <xdr:spPr>
            <a:xfrm>
              <a:off x="85725" y="3124200"/>
              <a:ext cx="33337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142875</xdr:colOff>
      <xdr:row>8</xdr:row>
      <xdr:rowOff>85724</xdr:rowOff>
    </xdr:from>
    <xdr:to>
      <xdr:col>7</xdr:col>
      <xdr:colOff>371475</xdr:colOff>
      <xdr:row>22</xdr:row>
      <xdr:rowOff>4761</xdr:rowOff>
    </xdr:to>
    <xdr:graphicFrame macro="">
      <xdr:nvGraphicFramePr>
        <xdr:cNvPr id="2" name="Chart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0</xdr:colOff>
      <xdr:row>9</xdr:row>
      <xdr:rowOff>0</xdr:rowOff>
    </xdr:from>
    <xdr:to>
      <xdr:col>14</xdr:col>
      <xdr:colOff>371475</xdr:colOff>
      <xdr:row>22</xdr:row>
      <xdr:rowOff>109537</xdr:rowOff>
    </xdr:to>
    <xdr:graphicFrame macro="">
      <xdr:nvGraphicFramePr>
        <xdr:cNvPr id="3" name="Chart 2">
          <a:extLst>
            <a:ext uri="{FF2B5EF4-FFF2-40B4-BE49-F238E27FC236}">
              <a16:creationId xmlns:a16="http://schemas.microsoft.com/office/drawing/2014/main" id="{00000000-0008-0000-04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0</xdr:colOff>
      <xdr:row>9</xdr:row>
      <xdr:rowOff>0</xdr:rowOff>
    </xdr:from>
    <xdr:to>
      <xdr:col>20</xdr:col>
      <xdr:colOff>371475</xdr:colOff>
      <xdr:row>22</xdr:row>
      <xdr:rowOff>109537</xdr:rowOff>
    </xdr:to>
    <xdr:graphicFrame macro="">
      <xdr:nvGraphicFramePr>
        <xdr:cNvPr id="4" name="Chart 3">
          <a:extLst>
            <a:ext uri="{FF2B5EF4-FFF2-40B4-BE49-F238E27FC236}">
              <a16:creationId xmlns:a16="http://schemas.microsoft.com/office/drawing/2014/main" id="{00000000-0008-0000-04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521804</xdr:colOff>
      <xdr:row>47</xdr:row>
      <xdr:rowOff>16564</xdr:rowOff>
    </xdr:from>
    <xdr:to>
      <xdr:col>4</xdr:col>
      <xdr:colOff>1350065</xdr:colOff>
      <xdr:row>57</xdr:row>
      <xdr:rowOff>104359</xdr:rowOff>
    </xdr:to>
    <xdr:graphicFrame macro="">
      <xdr:nvGraphicFramePr>
        <xdr:cNvPr id="6" name="Chart 5">
          <a:extLst>
            <a:ext uri="{FF2B5EF4-FFF2-40B4-BE49-F238E27FC236}">
              <a16:creationId xmlns:a16="http://schemas.microsoft.com/office/drawing/2014/main" id="{00000000-0008-0000-04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0</xdr:row>
      <xdr:rowOff>0</xdr:rowOff>
    </xdr:from>
    <xdr:to>
      <xdr:col>0</xdr:col>
      <xdr:colOff>0</xdr:colOff>
      <xdr:row>0</xdr:row>
      <xdr:rowOff>0</xdr:rowOff>
    </xdr:to>
    <xdr:sp macro="" textlink="">
      <xdr:nvSpPr>
        <xdr:cNvPr id="7" name="Accident Date 1">
          <a:extLst>
            <a:ext uri="{FF2B5EF4-FFF2-40B4-BE49-F238E27FC236}">
              <a16:creationId xmlns:a16="http://schemas.microsoft.com/office/drawing/2014/main" id="{00000000-0008-0000-0400-000007000000}"/>
            </a:ext>
          </a:extLst>
        </xdr:cNvPr>
        <xdr:cNvSpPr/>
      </xdr:nvSpPr>
      <xdr:spPr>
        <a:xfrm>
          <a:off x="0" y="0"/>
          <a:ext cx="0" cy="0"/>
        </a:xfrm>
      </xdr:spPr>
    </xdr:sp>
    <xdr:clientData/>
  </xdr:twoCellAnchor>
  <xdr:twoCellAnchor editAs="oneCell">
    <xdr:from>
      <xdr:col>5</xdr:col>
      <xdr:colOff>491573</xdr:colOff>
      <xdr:row>24</xdr:row>
      <xdr:rowOff>126310</xdr:rowOff>
    </xdr:from>
    <xdr:to>
      <xdr:col>11</xdr:col>
      <xdr:colOff>89867</xdr:colOff>
      <xdr:row>31</xdr:row>
      <xdr:rowOff>164410</xdr:rowOff>
    </xdr:to>
    <xdr:sp macro="" textlink="">
      <xdr:nvSpPr>
        <xdr:cNvPr id="5" name="Rectangles 4">
          <a:extLst>
            <a:ext uri="{FF2B5EF4-FFF2-40B4-BE49-F238E27FC236}">
              <a16:creationId xmlns:a16="http://schemas.microsoft.com/office/drawing/2014/main" id="{00000000-0008-0000-0400-000005000000}"/>
            </a:ext>
          </a:extLst>
        </xdr:cNvPr>
        <xdr:cNvSpPr>
          <a:spLocks noTextEdit="1"/>
        </xdr:cNvSpPr>
      </xdr:nvSpPr>
      <xdr:spPr>
        <a:xfrm>
          <a:off x="5434965" y="4697730"/>
          <a:ext cx="326517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xdr:clientData/>
  </xdr:twoCellAnchor>
  <xdr:twoCellAnchor editAs="oneCell">
    <xdr:from>
      <xdr:col>4</xdr:col>
      <xdr:colOff>1169504</xdr:colOff>
      <xdr:row>32</xdr:row>
      <xdr:rowOff>85725</xdr:rowOff>
    </xdr:from>
    <xdr:to>
      <xdr:col>7</xdr:col>
      <xdr:colOff>215348</xdr:colOff>
      <xdr:row>37</xdr:row>
      <xdr:rowOff>165652</xdr:rowOff>
    </xdr:to>
    <xdr:sp macro="" textlink="">
      <xdr:nvSpPr>
        <xdr:cNvPr id="8" name="Urban_or_Rural_Area">
          <a:extLst>
            <a:ext uri="{FF2B5EF4-FFF2-40B4-BE49-F238E27FC236}">
              <a16:creationId xmlns:a16="http://schemas.microsoft.com/office/drawing/2014/main" id="{00000000-0008-0000-0400-000008000000}"/>
            </a:ext>
          </a:extLst>
        </xdr:cNvPr>
        <xdr:cNvSpPr/>
      </xdr:nvSpPr>
      <xdr:spPr>
        <a:xfrm>
          <a:off x="4645660" y="6181725"/>
          <a:ext cx="1779905" cy="1031875"/>
        </a:xfrm>
      </xdr:spPr>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219075</xdr:colOff>
      <xdr:row>0</xdr:row>
      <xdr:rowOff>171449</xdr:rowOff>
    </xdr:from>
    <xdr:to>
      <xdr:col>2</xdr:col>
      <xdr:colOff>79875</xdr:colOff>
      <xdr:row>34</xdr:row>
      <xdr:rowOff>174449</xdr:rowOff>
    </xdr:to>
    <xdr:sp macro="" textlink="">
      <xdr:nvSpPr>
        <xdr:cNvPr id="2" name="Rectangle: Rounded Corners 1">
          <a:extLst>
            <a:ext uri="{FF2B5EF4-FFF2-40B4-BE49-F238E27FC236}">
              <a16:creationId xmlns:a16="http://schemas.microsoft.com/office/drawing/2014/main" id="{00000000-0008-0000-0500-000002000000}"/>
            </a:ext>
          </a:extLst>
        </xdr:cNvPr>
        <xdr:cNvSpPr/>
      </xdr:nvSpPr>
      <xdr:spPr>
        <a:xfrm>
          <a:off x="219075" y="170815"/>
          <a:ext cx="1079500" cy="6480175"/>
        </a:xfrm>
        <a:prstGeom prst="roundRect">
          <a:avLst>
            <a:gd name="adj" fmla="val 2002"/>
          </a:avLst>
        </a:prstGeom>
        <a:solidFill>
          <a:srgbClr val="8497B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133350</xdr:colOff>
      <xdr:row>1</xdr:row>
      <xdr:rowOff>9524</xdr:rowOff>
    </xdr:from>
    <xdr:to>
      <xdr:col>21</xdr:col>
      <xdr:colOff>212911</xdr:colOff>
      <xdr:row>4</xdr:row>
      <xdr:rowOff>145676</xdr:rowOff>
    </xdr:to>
    <xdr:sp macro="" textlink="">
      <xdr:nvSpPr>
        <xdr:cNvPr id="4" name="Rectangle: Rounded Corners 3">
          <a:extLst>
            <a:ext uri="{FF2B5EF4-FFF2-40B4-BE49-F238E27FC236}">
              <a16:creationId xmlns:a16="http://schemas.microsoft.com/office/drawing/2014/main" id="{00000000-0008-0000-0500-000004000000}"/>
            </a:ext>
          </a:extLst>
        </xdr:cNvPr>
        <xdr:cNvSpPr/>
      </xdr:nvSpPr>
      <xdr:spPr>
        <a:xfrm>
          <a:off x="1343585" y="200024"/>
          <a:ext cx="11285444" cy="707652"/>
        </a:xfrm>
        <a:prstGeom prst="roundRect">
          <a:avLst>
            <a:gd name="adj" fmla="val 1548"/>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161924</xdr:colOff>
      <xdr:row>5</xdr:row>
      <xdr:rowOff>38100</xdr:rowOff>
    </xdr:from>
    <xdr:to>
      <xdr:col>6</xdr:col>
      <xdr:colOff>19049</xdr:colOff>
      <xdr:row>11</xdr:row>
      <xdr:rowOff>0</xdr:rowOff>
    </xdr:to>
    <xdr:sp macro="" textlink="">
      <xdr:nvSpPr>
        <xdr:cNvPr id="5" name="Rectangle: Rounded Corners 4">
          <a:extLst>
            <a:ext uri="{FF2B5EF4-FFF2-40B4-BE49-F238E27FC236}">
              <a16:creationId xmlns:a16="http://schemas.microsoft.com/office/drawing/2014/main" id="{00000000-0008-0000-0500-000005000000}"/>
            </a:ext>
          </a:extLst>
        </xdr:cNvPr>
        <xdr:cNvSpPr/>
      </xdr:nvSpPr>
      <xdr:spPr>
        <a:xfrm>
          <a:off x="1380490" y="990600"/>
          <a:ext cx="2295525" cy="1104900"/>
        </a:xfrm>
        <a:prstGeom prst="roundRect">
          <a:avLst>
            <a:gd name="adj" fmla="val 1548"/>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200">
              <a:latin typeface="Copperplate Gothic Bold" panose="020E0705020206020404" pitchFamily="34" charset="0"/>
            </a:rPr>
            <a:t>Fatal Casualities</a:t>
          </a:r>
        </a:p>
        <a:p>
          <a:pPr algn="l"/>
          <a:endParaRPr lang="en-IN" sz="1200">
            <a:latin typeface="Copperplate Gothic Bold" panose="020E0705020206020404" pitchFamily="34" charset="0"/>
          </a:endParaRPr>
        </a:p>
      </xdr:txBody>
    </xdr:sp>
    <xdr:clientData/>
  </xdr:twoCellAnchor>
  <xdr:twoCellAnchor>
    <xdr:from>
      <xdr:col>6</xdr:col>
      <xdr:colOff>177799</xdr:colOff>
      <xdr:row>5</xdr:row>
      <xdr:rowOff>14288</xdr:rowOff>
    </xdr:from>
    <xdr:to>
      <xdr:col>11</xdr:col>
      <xdr:colOff>9525</xdr:colOff>
      <xdr:row>11</xdr:row>
      <xdr:rowOff>9525</xdr:rowOff>
    </xdr:to>
    <xdr:sp macro="" textlink="">
      <xdr:nvSpPr>
        <xdr:cNvPr id="6" name="Rectangle: Rounded Corners 5">
          <a:extLst>
            <a:ext uri="{FF2B5EF4-FFF2-40B4-BE49-F238E27FC236}">
              <a16:creationId xmlns:a16="http://schemas.microsoft.com/office/drawing/2014/main" id="{00000000-0008-0000-0500-000006000000}"/>
            </a:ext>
          </a:extLst>
        </xdr:cNvPr>
        <xdr:cNvSpPr/>
      </xdr:nvSpPr>
      <xdr:spPr>
        <a:xfrm>
          <a:off x="3834765" y="966470"/>
          <a:ext cx="2575560" cy="1138555"/>
        </a:xfrm>
        <a:prstGeom prst="roundRect">
          <a:avLst>
            <a:gd name="adj" fmla="val 1548"/>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defRPr/>
          </a:pPr>
          <a:r>
            <a:rPr lang="en-IN" sz="1200">
              <a:solidFill>
                <a:schemeClr val="lt1"/>
              </a:solidFill>
              <a:latin typeface="Copperplate Gothic Bold" panose="020E0705020206020404" pitchFamily="34" charset="0"/>
              <a:ea typeface="+mn-ea"/>
              <a:cs typeface="+mn-cs"/>
            </a:rPr>
            <a:t>Serious</a:t>
          </a:r>
          <a:r>
            <a:rPr lang="en-IN" sz="1100">
              <a:solidFill>
                <a:schemeClr val="lt1"/>
              </a:solidFill>
              <a:effectLst/>
              <a:latin typeface="+mn-lt"/>
              <a:ea typeface="+mn-ea"/>
              <a:cs typeface="+mn-cs"/>
            </a:rPr>
            <a:t> </a:t>
          </a:r>
          <a:r>
            <a:rPr lang="en-IN" sz="1200">
              <a:solidFill>
                <a:schemeClr val="lt1"/>
              </a:solidFill>
              <a:latin typeface="Copperplate Gothic Bold" panose="020E0705020206020404" pitchFamily="34" charset="0"/>
              <a:ea typeface="+mn-ea"/>
              <a:cs typeface="+mn-cs"/>
            </a:rPr>
            <a:t>Casualities</a:t>
          </a:r>
        </a:p>
        <a:p>
          <a:pPr algn="l"/>
          <a:endParaRPr lang="en-IN" sz="1100"/>
        </a:p>
      </xdr:txBody>
    </xdr:sp>
    <xdr:clientData/>
  </xdr:twoCellAnchor>
  <xdr:twoCellAnchor>
    <xdr:from>
      <xdr:col>15</xdr:col>
      <xdr:colOff>428624</xdr:colOff>
      <xdr:row>5</xdr:row>
      <xdr:rowOff>33338</xdr:rowOff>
    </xdr:from>
    <xdr:to>
      <xdr:col>21</xdr:col>
      <xdr:colOff>201705</xdr:colOff>
      <xdr:row>11</xdr:row>
      <xdr:rowOff>11206</xdr:rowOff>
    </xdr:to>
    <xdr:sp macro="" textlink="">
      <xdr:nvSpPr>
        <xdr:cNvPr id="8" name="Rectangle: Rounded Corners 7">
          <a:extLst>
            <a:ext uri="{FF2B5EF4-FFF2-40B4-BE49-F238E27FC236}">
              <a16:creationId xmlns:a16="http://schemas.microsoft.com/office/drawing/2014/main" id="{00000000-0008-0000-0500-000008000000}"/>
            </a:ext>
          </a:extLst>
        </xdr:cNvPr>
        <xdr:cNvSpPr/>
      </xdr:nvSpPr>
      <xdr:spPr>
        <a:xfrm>
          <a:off x="9214036" y="985838"/>
          <a:ext cx="3403787" cy="1120868"/>
        </a:xfrm>
        <a:prstGeom prst="roundRect">
          <a:avLst>
            <a:gd name="adj" fmla="val 0"/>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defRPr/>
          </a:pPr>
          <a:r>
            <a:rPr lang="en-IN" sz="1100">
              <a:solidFill>
                <a:schemeClr val="lt1"/>
              </a:solidFill>
              <a:effectLst/>
              <a:latin typeface="Copperplate Gothic Bold" panose="020E0705020206020404" pitchFamily="34" charset="0"/>
              <a:ea typeface="+mn-ea"/>
              <a:cs typeface="+mn-cs"/>
            </a:rPr>
            <a:t>CAR </a:t>
          </a:r>
          <a:r>
            <a:rPr lang="en-IN" sz="1200">
              <a:solidFill>
                <a:schemeClr val="lt1"/>
              </a:solidFill>
              <a:effectLst/>
              <a:latin typeface="Copperplate Gothic Bold" panose="020E0705020206020404" pitchFamily="34" charset="0"/>
              <a:ea typeface="+mn-ea"/>
              <a:cs typeface="+mn-cs"/>
            </a:rPr>
            <a:t>Casualities</a:t>
          </a:r>
          <a:endParaRPr lang="en-IN" sz="1200">
            <a:effectLst/>
            <a:latin typeface="Copperplate Gothic Bold" panose="020E0705020206020404" pitchFamily="34" charset="0"/>
          </a:endParaRPr>
        </a:p>
        <a:p>
          <a:pPr algn="l"/>
          <a:endParaRPr lang="en-IN" sz="1100"/>
        </a:p>
      </xdr:txBody>
    </xdr:sp>
    <xdr:clientData/>
  </xdr:twoCellAnchor>
  <xdr:twoCellAnchor>
    <xdr:from>
      <xdr:col>2</xdr:col>
      <xdr:colOff>257175</xdr:colOff>
      <xdr:row>1</xdr:row>
      <xdr:rowOff>133350</xdr:rowOff>
    </xdr:from>
    <xdr:to>
      <xdr:col>19</xdr:col>
      <xdr:colOff>600075</xdr:colOff>
      <xdr:row>3</xdr:row>
      <xdr:rowOff>114300</xdr:rowOff>
    </xdr:to>
    <xdr:sp macro="" textlink="">
      <xdr:nvSpPr>
        <xdr:cNvPr id="9" name="TextBox 8">
          <a:extLst>
            <a:ext uri="{FF2B5EF4-FFF2-40B4-BE49-F238E27FC236}">
              <a16:creationId xmlns:a16="http://schemas.microsoft.com/office/drawing/2014/main" id="{00000000-0008-0000-0500-000009000000}"/>
            </a:ext>
          </a:extLst>
        </xdr:cNvPr>
        <xdr:cNvSpPr txBox="1"/>
      </xdr:nvSpPr>
      <xdr:spPr>
        <a:xfrm>
          <a:off x="1476375" y="323850"/>
          <a:ext cx="10401300" cy="361950"/>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r>
            <a:rPr lang="en-IN" sz="2000">
              <a:solidFill>
                <a:schemeClr val="lt1"/>
              </a:solidFill>
              <a:latin typeface="Copperplate Gothic Bold" panose="020E0705020206020404" pitchFamily="34" charset="0"/>
              <a:ea typeface="+mn-ea"/>
              <a:cs typeface="+mn-cs"/>
            </a:rPr>
            <a:t>ROAD ACCIDENT DASHBOARD</a:t>
          </a:r>
        </a:p>
        <a:p>
          <a:pPr marL="0" indent="0" algn="l"/>
          <a:endParaRPr lang="en-IN" sz="1100">
            <a:solidFill>
              <a:schemeClr val="lt1"/>
            </a:solidFill>
            <a:latin typeface="+mn-lt"/>
            <a:ea typeface="+mn-ea"/>
            <a:cs typeface="+mn-cs"/>
          </a:endParaRPr>
        </a:p>
      </xdr:txBody>
    </xdr:sp>
    <xdr:clientData/>
  </xdr:twoCellAnchor>
  <xdr:twoCellAnchor>
    <xdr:from>
      <xdr:col>13</xdr:col>
      <xdr:colOff>228600</xdr:colOff>
      <xdr:row>1</xdr:row>
      <xdr:rowOff>114299</xdr:rowOff>
    </xdr:from>
    <xdr:to>
      <xdr:col>17</xdr:col>
      <xdr:colOff>133350</xdr:colOff>
      <xdr:row>4</xdr:row>
      <xdr:rowOff>95250</xdr:rowOff>
    </xdr:to>
    <xdr:sp macro="" textlink="">
      <xdr:nvSpPr>
        <xdr:cNvPr id="10" name="TextBox 9">
          <a:extLst>
            <a:ext uri="{FF2B5EF4-FFF2-40B4-BE49-F238E27FC236}">
              <a16:creationId xmlns:a16="http://schemas.microsoft.com/office/drawing/2014/main" id="{00000000-0008-0000-0500-00000A000000}"/>
            </a:ext>
          </a:extLst>
        </xdr:cNvPr>
        <xdr:cNvSpPr txBox="1"/>
      </xdr:nvSpPr>
      <xdr:spPr>
        <a:xfrm>
          <a:off x="7848600" y="304165"/>
          <a:ext cx="2343150" cy="553085"/>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noAutofit/>
        </a:bodyPr>
        <a:lstStyle/>
        <a:p>
          <a:pPr marL="0" indent="0" algn="l"/>
          <a:r>
            <a:rPr lang="en-IN" sz="1200">
              <a:solidFill>
                <a:schemeClr val="lt1"/>
              </a:solidFill>
              <a:latin typeface="Copperplate Gothic Bold" panose="020E0705020206020404" pitchFamily="34" charset="0"/>
              <a:ea typeface="+mn-ea"/>
              <a:cs typeface="+mn-cs"/>
            </a:rPr>
            <a:t>Total Casualities</a:t>
          </a:r>
        </a:p>
        <a:p>
          <a:pPr marL="0" indent="0" algn="l"/>
          <a:endParaRPr lang="en-IN" sz="1200">
            <a:solidFill>
              <a:schemeClr val="lt1"/>
            </a:solidFill>
            <a:latin typeface="Copperplate Gothic Bold" panose="020E0705020206020404" pitchFamily="34" charset="0"/>
            <a:ea typeface="+mn-ea"/>
            <a:cs typeface="+mn-cs"/>
          </a:endParaRPr>
        </a:p>
      </xdr:txBody>
    </xdr:sp>
    <xdr:clientData/>
  </xdr:twoCellAnchor>
  <xdr:twoCellAnchor>
    <xdr:from>
      <xdr:col>16</xdr:col>
      <xdr:colOff>361950</xdr:colOff>
      <xdr:row>2</xdr:row>
      <xdr:rowOff>9525</xdr:rowOff>
    </xdr:from>
    <xdr:to>
      <xdr:col>19</xdr:col>
      <xdr:colOff>266700</xdr:colOff>
      <xdr:row>3</xdr:row>
      <xdr:rowOff>123825</xdr:rowOff>
    </xdr:to>
    <xdr:sp macro="" textlink="">
      <xdr:nvSpPr>
        <xdr:cNvPr id="11" name="Rectangle: Rounded Corners 10">
          <a:extLst>
            <a:ext uri="{FF2B5EF4-FFF2-40B4-BE49-F238E27FC236}">
              <a16:creationId xmlns:a16="http://schemas.microsoft.com/office/drawing/2014/main" id="{00000000-0008-0000-0500-00000B000000}"/>
            </a:ext>
          </a:extLst>
        </xdr:cNvPr>
        <xdr:cNvSpPr/>
      </xdr:nvSpPr>
      <xdr:spPr>
        <a:xfrm>
          <a:off x="9810750" y="390525"/>
          <a:ext cx="1733550" cy="304800"/>
        </a:xfrm>
        <a:prstGeom prst="roundRect">
          <a:avLst>
            <a:gd name="adj" fmla="val 1548"/>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590550</xdr:colOff>
      <xdr:row>2</xdr:row>
      <xdr:rowOff>9525</xdr:rowOff>
    </xdr:from>
    <xdr:to>
      <xdr:col>19</xdr:col>
      <xdr:colOff>85725</xdr:colOff>
      <xdr:row>3</xdr:row>
      <xdr:rowOff>171450</xdr:rowOff>
    </xdr:to>
    <xdr:sp macro="" textlink="'Primary KPI''s'!C2">
      <xdr:nvSpPr>
        <xdr:cNvPr id="12" name="TextBox 11">
          <a:extLst>
            <a:ext uri="{FF2B5EF4-FFF2-40B4-BE49-F238E27FC236}">
              <a16:creationId xmlns:a16="http://schemas.microsoft.com/office/drawing/2014/main" id="{00000000-0008-0000-0500-00000C000000}"/>
            </a:ext>
          </a:extLst>
        </xdr:cNvPr>
        <xdr:cNvSpPr txBox="1"/>
      </xdr:nvSpPr>
      <xdr:spPr>
        <a:xfrm>
          <a:off x="10039350" y="390525"/>
          <a:ext cx="1323975" cy="352425"/>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36888752-50AD-4B44-919F-D5AB84AA917E}" type="TxLink">
            <a:rPr lang="en-US" sz="1200">
              <a:solidFill>
                <a:schemeClr val="lt1"/>
              </a:solidFill>
              <a:latin typeface="Copperplate Gothic Bold" panose="020E0705020206020404" pitchFamily="34" charset="0"/>
              <a:ea typeface="+mn-ea"/>
              <a:cs typeface="+mn-cs"/>
            </a:rPr>
            <a:pPr marL="0" indent="0" algn="l"/>
            <a:t>417,883</a:t>
          </a:fld>
          <a:endParaRPr lang="en-IN" sz="1200">
            <a:solidFill>
              <a:schemeClr val="lt1"/>
            </a:solidFill>
            <a:latin typeface="Copperplate Gothic Bold" panose="020E0705020206020404" pitchFamily="34" charset="0"/>
            <a:ea typeface="+mn-ea"/>
            <a:cs typeface="+mn-cs"/>
          </a:endParaRPr>
        </a:p>
      </xdr:txBody>
    </xdr:sp>
    <xdr:clientData/>
  </xdr:twoCellAnchor>
  <xdr:twoCellAnchor>
    <xdr:from>
      <xdr:col>2</xdr:col>
      <xdr:colOff>171450</xdr:colOff>
      <xdr:row>7</xdr:row>
      <xdr:rowOff>66675</xdr:rowOff>
    </xdr:from>
    <xdr:to>
      <xdr:col>4</xdr:col>
      <xdr:colOff>257176</xdr:colOff>
      <xdr:row>10</xdr:row>
      <xdr:rowOff>19050</xdr:rowOff>
    </xdr:to>
    <xdr:sp macro="" textlink="'Primary KPI''s'!$E$6">
      <xdr:nvSpPr>
        <xdr:cNvPr id="17" name="TextBox 16">
          <a:extLst>
            <a:ext uri="{FF2B5EF4-FFF2-40B4-BE49-F238E27FC236}">
              <a16:creationId xmlns:a16="http://schemas.microsoft.com/office/drawing/2014/main" id="{00000000-0008-0000-0500-000011000000}"/>
            </a:ext>
          </a:extLst>
        </xdr:cNvPr>
        <xdr:cNvSpPr txBox="1"/>
      </xdr:nvSpPr>
      <xdr:spPr>
        <a:xfrm>
          <a:off x="1390650" y="1400175"/>
          <a:ext cx="1304925" cy="523875"/>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F3B06911-4663-4494-BCB6-2B0152BC2065}" type="TxLink">
            <a:rPr lang="en-US" sz="2000">
              <a:solidFill>
                <a:schemeClr val="lt1"/>
              </a:solidFill>
              <a:latin typeface="Copperplate Gothic Bold" panose="020E0705020206020404" pitchFamily="34" charset="0"/>
              <a:ea typeface="+mn-ea"/>
              <a:cs typeface="+mn-cs"/>
            </a:rPr>
            <a:pPr marL="0" indent="0" algn="l"/>
            <a:t>7,135</a:t>
          </a:fld>
          <a:endParaRPr lang="en-IN" sz="2000">
            <a:solidFill>
              <a:schemeClr val="lt1"/>
            </a:solidFill>
            <a:latin typeface="Copperplate Gothic Bold" panose="020E0705020206020404" pitchFamily="34" charset="0"/>
            <a:ea typeface="+mn-ea"/>
            <a:cs typeface="+mn-cs"/>
          </a:endParaRPr>
        </a:p>
      </xdr:txBody>
    </xdr:sp>
    <xdr:clientData/>
  </xdr:twoCellAnchor>
  <xdr:twoCellAnchor>
    <xdr:from>
      <xdr:col>6</xdr:col>
      <xdr:colOff>225425</xdr:colOff>
      <xdr:row>7</xdr:row>
      <xdr:rowOff>33339</xdr:rowOff>
    </xdr:from>
    <xdr:to>
      <xdr:col>8</xdr:col>
      <xdr:colOff>293078</xdr:colOff>
      <xdr:row>9</xdr:row>
      <xdr:rowOff>139213</xdr:rowOff>
    </xdr:to>
    <xdr:sp macro="" textlink="'Primary KPI''s'!$J$6">
      <xdr:nvSpPr>
        <xdr:cNvPr id="18" name="TextBox 17">
          <a:extLst>
            <a:ext uri="{FF2B5EF4-FFF2-40B4-BE49-F238E27FC236}">
              <a16:creationId xmlns:a16="http://schemas.microsoft.com/office/drawing/2014/main" id="{00000000-0008-0000-0500-000012000000}"/>
            </a:ext>
          </a:extLst>
        </xdr:cNvPr>
        <xdr:cNvSpPr txBox="1"/>
      </xdr:nvSpPr>
      <xdr:spPr>
        <a:xfrm>
          <a:off x="3874233" y="1366839"/>
          <a:ext cx="1283922" cy="486874"/>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F2F4F55C-8D42-4616-A69E-615C6315B930}" type="TxLink">
            <a:rPr lang="en-US" sz="2000">
              <a:solidFill>
                <a:schemeClr val="lt1"/>
              </a:solidFill>
              <a:latin typeface="Copperplate Gothic Bold" panose="020E0705020206020404" pitchFamily="34" charset="0"/>
              <a:ea typeface="+mn-ea"/>
              <a:cs typeface="+mn-cs"/>
            </a:rPr>
            <a:pPr marL="0" indent="0" algn="l"/>
            <a:t>59,312</a:t>
          </a:fld>
          <a:endParaRPr lang="en-IN" sz="2000">
            <a:solidFill>
              <a:schemeClr val="lt1"/>
            </a:solidFill>
            <a:latin typeface="Copperplate Gothic Bold" panose="020E0705020206020404" pitchFamily="34" charset="0"/>
            <a:ea typeface="+mn-ea"/>
            <a:cs typeface="+mn-cs"/>
          </a:endParaRPr>
        </a:p>
      </xdr:txBody>
    </xdr:sp>
    <xdr:clientData/>
  </xdr:twoCellAnchor>
  <xdr:twoCellAnchor>
    <xdr:from>
      <xdr:col>11</xdr:col>
      <xdr:colOff>56031</xdr:colOff>
      <xdr:row>5</xdr:row>
      <xdr:rowOff>9525</xdr:rowOff>
    </xdr:from>
    <xdr:to>
      <xdr:col>15</xdr:col>
      <xdr:colOff>336176</xdr:colOff>
      <xdr:row>11</xdr:row>
      <xdr:rowOff>22412</xdr:rowOff>
    </xdr:to>
    <xdr:sp macro="" textlink="">
      <xdr:nvSpPr>
        <xdr:cNvPr id="19" name="Rectangle: Rounded Corners 18">
          <a:extLst>
            <a:ext uri="{FF2B5EF4-FFF2-40B4-BE49-F238E27FC236}">
              <a16:creationId xmlns:a16="http://schemas.microsoft.com/office/drawing/2014/main" id="{00000000-0008-0000-0500-000013000000}"/>
            </a:ext>
          </a:extLst>
        </xdr:cNvPr>
        <xdr:cNvSpPr/>
      </xdr:nvSpPr>
      <xdr:spPr>
        <a:xfrm>
          <a:off x="6420972" y="962025"/>
          <a:ext cx="2700616" cy="1155887"/>
        </a:xfrm>
        <a:prstGeom prst="roundRect">
          <a:avLst>
            <a:gd name="adj" fmla="val 1548"/>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defRPr/>
          </a:pPr>
          <a:r>
            <a:rPr lang="en-IN" sz="1200">
              <a:solidFill>
                <a:schemeClr val="lt1"/>
              </a:solidFill>
              <a:latin typeface="Copperplate Gothic Bold" panose="020E0705020206020404" pitchFamily="34" charset="0"/>
              <a:ea typeface="+mn-ea"/>
              <a:cs typeface="+mn-cs"/>
            </a:rPr>
            <a:t>Slight</a:t>
          </a:r>
          <a:r>
            <a:rPr lang="en-IN" sz="1100">
              <a:solidFill>
                <a:schemeClr val="lt1"/>
              </a:solidFill>
              <a:effectLst/>
              <a:latin typeface="+mn-lt"/>
              <a:ea typeface="+mn-ea"/>
              <a:cs typeface="+mn-cs"/>
            </a:rPr>
            <a:t> </a:t>
          </a:r>
          <a:r>
            <a:rPr lang="en-IN" sz="1200">
              <a:solidFill>
                <a:schemeClr val="lt1"/>
              </a:solidFill>
              <a:latin typeface="Copperplate Gothic Bold" panose="020E0705020206020404" pitchFamily="34" charset="0"/>
              <a:ea typeface="+mn-ea"/>
              <a:cs typeface="+mn-cs"/>
            </a:rPr>
            <a:t>Casualities</a:t>
          </a:r>
        </a:p>
        <a:p>
          <a:pPr algn="l"/>
          <a:endParaRPr lang="en-IN" sz="1100"/>
        </a:p>
      </xdr:txBody>
    </xdr:sp>
    <xdr:clientData/>
  </xdr:twoCellAnchor>
  <xdr:twoCellAnchor>
    <xdr:from>
      <xdr:col>11</xdr:col>
      <xdr:colOff>301624</xdr:colOff>
      <xdr:row>7</xdr:row>
      <xdr:rowOff>28575</xdr:rowOff>
    </xdr:from>
    <xdr:to>
      <xdr:col>13</xdr:col>
      <xdr:colOff>387350</xdr:colOff>
      <xdr:row>9</xdr:row>
      <xdr:rowOff>171450</xdr:rowOff>
    </xdr:to>
    <xdr:sp macro="" textlink="'Primary KPI''s'!$O$6">
      <xdr:nvSpPr>
        <xdr:cNvPr id="20" name="TextBox 19">
          <a:extLst>
            <a:ext uri="{FF2B5EF4-FFF2-40B4-BE49-F238E27FC236}">
              <a16:creationId xmlns:a16="http://schemas.microsoft.com/office/drawing/2014/main" id="{00000000-0008-0000-0500-000014000000}"/>
            </a:ext>
          </a:extLst>
        </xdr:cNvPr>
        <xdr:cNvSpPr txBox="1"/>
      </xdr:nvSpPr>
      <xdr:spPr>
        <a:xfrm>
          <a:off x="6701790" y="1362075"/>
          <a:ext cx="1305560" cy="523875"/>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1E036C4E-6E81-4841-B34D-E58470F56C1A}" type="TxLink">
            <a:rPr lang="en-US" sz="2000">
              <a:solidFill>
                <a:schemeClr val="lt1"/>
              </a:solidFill>
              <a:latin typeface="Copperplate Gothic Bold" panose="020E0705020206020404" pitchFamily="34" charset="0"/>
              <a:ea typeface="+mn-ea"/>
              <a:cs typeface="+mn-cs"/>
            </a:rPr>
            <a:pPr marL="0" indent="0" algn="l"/>
            <a:t>351,436</a:t>
          </a:fld>
          <a:endParaRPr lang="en-IN" sz="2000">
            <a:solidFill>
              <a:schemeClr val="lt1"/>
            </a:solidFill>
            <a:latin typeface="Copperplate Gothic Bold" panose="020E0705020206020404" pitchFamily="34" charset="0"/>
            <a:ea typeface="+mn-ea"/>
            <a:cs typeface="+mn-cs"/>
          </a:endParaRPr>
        </a:p>
      </xdr:txBody>
    </xdr:sp>
    <xdr:clientData/>
  </xdr:twoCellAnchor>
  <xdr:twoCellAnchor>
    <xdr:from>
      <xdr:col>3</xdr:col>
      <xdr:colOff>590551</xdr:colOff>
      <xdr:row>5</xdr:row>
      <xdr:rowOff>76200</xdr:rowOff>
    </xdr:from>
    <xdr:to>
      <xdr:col>6</xdr:col>
      <xdr:colOff>381000</xdr:colOff>
      <xdr:row>11</xdr:row>
      <xdr:rowOff>142876</xdr:rowOff>
    </xdr:to>
    <xdr:graphicFrame macro="">
      <xdr:nvGraphicFramePr>
        <xdr:cNvPr id="21" name="Chart 20">
          <a:extLst>
            <a:ext uri="{FF2B5EF4-FFF2-40B4-BE49-F238E27FC236}">
              <a16:creationId xmlns:a16="http://schemas.microsoft.com/office/drawing/2014/main" id="{00000000-0008-0000-0500-00001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47625</xdr:colOff>
      <xdr:row>5</xdr:row>
      <xdr:rowOff>47626</xdr:rowOff>
    </xdr:from>
    <xdr:to>
      <xdr:col>11</xdr:col>
      <xdr:colOff>104775</xdr:colOff>
      <xdr:row>11</xdr:row>
      <xdr:rowOff>57150</xdr:rowOff>
    </xdr:to>
    <xdr:graphicFrame macro="">
      <xdr:nvGraphicFramePr>
        <xdr:cNvPr id="22" name="Chart 21">
          <a:extLst>
            <a:ext uri="{FF2B5EF4-FFF2-40B4-BE49-F238E27FC236}">
              <a16:creationId xmlns:a16="http://schemas.microsoft.com/office/drawing/2014/main" id="{00000000-0008-0000-0500-00001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374275</xdr:colOff>
      <xdr:row>5</xdr:row>
      <xdr:rowOff>103094</xdr:rowOff>
    </xdr:from>
    <xdr:to>
      <xdr:col>15</xdr:col>
      <xdr:colOff>221876</xdr:colOff>
      <xdr:row>11</xdr:row>
      <xdr:rowOff>7844</xdr:rowOff>
    </xdr:to>
    <xdr:graphicFrame macro="">
      <xdr:nvGraphicFramePr>
        <xdr:cNvPr id="23" name="Chart 22">
          <a:extLst>
            <a:ext uri="{FF2B5EF4-FFF2-40B4-BE49-F238E27FC236}">
              <a16:creationId xmlns:a16="http://schemas.microsoft.com/office/drawing/2014/main" id="{00000000-0008-0000-0500-00001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457200</xdr:colOff>
      <xdr:row>7</xdr:row>
      <xdr:rowOff>171450</xdr:rowOff>
    </xdr:from>
    <xdr:to>
      <xdr:col>5</xdr:col>
      <xdr:colOff>561975</xdr:colOff>
      <xdr:row>10</xdr:row>
      <xdr:rowOff>57149</xdr:rowOff>
    </xdr:to>
    <xdr:sp macro="" textlink="'Primary KPI''s'!$F$6">
      <xdr:nvSpPr>
        <xdr:cNvPr id="24" name="TextBox 23">
          <a:extLst>
            <a:ext uri="{FF2B5EF4-FFF2-40B4-BE49-F238E27FC236}">
              <a16:creationId xmlns:a16="http://schemas.microsoft.com/office/drawing/2014/main" id="{00000000-0008-0000-0500-000018000000}"/>
            </a:ext>
          </a:extLst>
        </xdr:cNvPr>
        <xdr:cNvSpPr txBox="1"/>
      </xdr:nvSpPr>
      <xdr:spPr>
        <a:xfrm>
          <a:off x="2895600" y="1504950"/>
          <a:ext cx="714375" cy="45656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5E082808-700C-4715-B853-5CB9C9A6919F}" type="TxLink">
            <a:rPr lang="en-US" sz="1200" b="1" i="0" u="none" strike="noStrike">
              <a:solidFill>
                <a:schemeClr val="bg1"/>
              </a:solidFill>
              <a:latin typeface="Copperplate Gothic Bold" panose="020E0705020206020404" pitchFamily="34" charset="0"/>
              <a:ea typeface="+mn-ea"/>
              <a:cs typeface="Calibri" panose="020F0502020204030204"/>
            </a:rPr>
            <a:pPr marL="0" indent="0" algn="l"/>
            <a:t>1.7%</a:t>
          </a:fld>
          <a:endParaRPr lang="en-IN" sz="1200" b="1">
            <a:solidFill>
              <a:schemeClr val="bg1"/>
            </a:solidFill>
            <a:latin typeface="Copperplate Gothic Bold" panose="020E0705020206020404" pitchFamily="34" charset="0"/>
            <a:ea typeface="+mn-ea"/>
            <a:cs typeface="+mn-cs"/>
          </a:endParaRPr>
        </a:p>
      </xdr:txBody>
    </xdr:sp>
    <xdr:clientData/>
  </xdr:twoCellAnchor>
  <xdr:twoCellAnchor>
    <xdr:from>
      <xdr:col>9</xdr:col>
      <xdr:colOff>114300</xdr:colOff>
      <xdr:row>8</xdr:row>
      <xdr:rowOff>1</xdr:rowOff>
    </xdr:from>
    <xdr:to>
      <xdr:col>10</xdr:col>
      <xdr:colOff>266700</xdr:colOff>
      <xdr:row>10</xdr:row>
      <xdr:rowOff>76200</xdr:rowOff>
    </xdr:to>
    <xdr:sp macro="" textlink="'Primary KPI''s'!$K$6">
      <xdr:nvSpPr>
        <xdr:cNvPr id="25" name="TextBox 24">
          <a:extLst>
            <a:ext uri="{FF2B5EF4-FFF2-40B4-BE49-F238E27FC236}">
              <a16:creationId xmlns:a16="http://schemas.microsoft.com/office/drawing/2014/main" id="{00000000-0008-0000-0500-000019000000}"/>
            </a:ext>
          </a:extLst>
        </xdr:cNvPr>
        <xdr:cNvSpPr txBox="1"/>
      </xdr:nvSpPr>
      <xdr:spPr>
        <a:xfrm>
          <a:off x="5438775" y="1524000"/>
          <a:ext cx="714375" cy="4572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76D15828-BB02-4AB6-9CDB-6E20D23AA78E}" type="TxLink">
            <a:rPr lang="en-US" sz="1200" b="1" i="0" u="none" strike="noStrike">
              <a:solidFill>
                <a:schemeClr val="bg1"/>
              </a:solidFill>
              <a:latin typeface="Copperplate Gothic Bold" panose="020E0705020206020404" pitchFamily="34" charset="0"/>
              <a:ea typeface="+mn-ea"/>
              <a:cs typeface="Calibri" panose="020F0502020204030204"/>
            </a:rPr>
            <a:pPr marL="0" indent="0" algn="l"/>
            <a:t>14.2%</a:t>
          </a:fld>
          <a:endParaRPr lang="en-IN" sz="1200" b="1" i="0" u="none" strike="noStrike">
            <a:solidFill>
              <a:schemeClr val="bg1"/>
            </a:solidFill>
            <a:latin typeface="Copperplate Gothic Bold" panose="020E0705020206020404" pitchFamily="34" charset="0"/>
            <a:ea typeface="+mn-ea"/>
            <a:cs typeface="Calibri" panose="020F0502020204030204"/>
          </a:endParaRPr>
        </a:p>
      </xdr:txBody>
    </xdr:sp>
    <xdr:clientData/>
  </xdr:twoCellAnchor>
  <xdr:twoCellAnchor>
    <xdr:from>
      <xdr:col>13</xdr:col>
      <xdr:colOff>590550</xdr:colOff>
      <xdr:row>7</xdr:row>
      <xdr:rowOff>161925</xdr:rowOff>
    </xdr:from>
    <xdr:to>
      <xdr:col>15</xdr:col>
      <xdr:colOff>85725</xdr:colOff>
      <xdr:row>10</xdr:row>
      <xdr:rowOff>47624</xdr:rowOff>
    </xdr:to>
    <xdr:sp macro="" textlink="'Primary KPI''s'!$P$6">
      <xdr:nvSpPr>
        <xdr:cNvPr id="26" name="TextBox 25">
          <a:extLst>
            <a:ext uri="{FF2B5EF4-FFF2-40B4-BE49-F238E27FC236}">
              <a16:creationId xmlns:a16="http://schemas.microsoft.com/office/drawing/2014/main" id="{00000000-0008-0000-0500-00001A000000}"/>
            </a:ext>
          </a:extLst>
        </xdr:cNvPr>
        <xdr:cNvSpPr txBox="1"/>
      </xdr:nvSpPr>
      <xdr:spPr>
        <a:xfrm>
          <a:off x="8210550" y="1495425"/>
          <a:ext cx="714375" cy="45656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88C2830D-37F9-4B04-9366-BD8FE26CA7DF}" type="TxLink">
            <a:rPr lang="en-US" sz="1200" b="1" i="0" u="none" strike="noStrike">
              <a:solidFill>
                <a:schemeClr val="bg1"/>
              </a:solidFill>
              <a:latin typeface="Copperplate Gothic Bold" panose="020E0705020206020404" pitchFamily="34" charset="0"/>
              <a:ea typeface="+mn-ea"/>
              <a:cs typeface="Calibri" panose="020F0502020204030204"/>
            </a:rPr>
            <a:pPr marL="0" indent="0" algn="l"/>
            <a:t>84.1%</a:t>
          </a:fld>
          <a:endParaRPr lang="en-IN" sz="1200" b="1" i="0" u="none" strike="noStrike">
            <a:solidFill>
              <a:schemeClr val="bg1"/>
            </a:solidFill>
            <a:latin typeface="Copperplate Gothic Bold" panose="020E0705020206020404" pitchFamily="34" charset="0"/>
            <a:ea typeface="+mn-ea"/>
            <a:cs typeface="Calibri" panose="020F0502020204030204"/>
          </a:endParaRPr>
        </a:p>
      </xdr:txBody>
    </xdr:sp>
    <xdr:clientData/>
  </xdr:twoCellAnchor>
  <xdr:twoCellAnchor>
    <xdr:from>
      <xdr:col>16</xdr:col>
      <xdr:colOff>85724</xdr:colOff>
      <xdr:row>7</xdr:row>
      <xdr:rowOff>52389</xdr:rowOff>
    </xdr:from>
    <xdr:to>
      <xdr:col>18</xdr:col>
      <xdr:colOff>219808</xdr:colOff>
      <xdr:row>9</xdr:row>
      <xdr:rowOff>146538</xdr:rowOff>
    </xdr:to>
    <xdr:sp macro="" textlink="'Primary KPI''s'!E43">
      <xdr:nvSpPr>
        <xdr:cNvPr id="27" name="TextBox 26">
          <a:extLst>
            <a:ext uri="{FF2B5EF4-FFF2-40B4-BE49-F238E27FC236}">
              <a16:creationId xmlns:a16="http://schemas.microsoft.com/office/drawing/2014/main" id="{00000000-0008-0000-0500-00001B000000}"/>
            </a:ext>
          </a:extLst>
        </xdr:cNvPr>
        <xdr:cNvSpPr txBox="1"/>
      </xdr:nvSpPr>
      <xdr:spPr>
        <a:xfrm>
          <a:off x="9515474" y="1385889"/>
          <a:ext cx="1350353" cy="475149"/>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2935736C-2A40-4D80-B152-ED5499415ADF}" type="TxLink">
            <a:rPr lang="en-US" sz="2000">
              <a:solidFill>
                <a:schemeClr val="lt1"/>
              </a:solidFill>
              <a:latin typeface="Copperplate Gothic Bold" panose="020E0705020206020404" pitchFamily="34" charset="0"/>
              <a:ea typeface="+mn-ea"/>
              <a:cs typeface="+mn-cs"/>
            </a:rPr>
            <a:pPr marL="0" indent="0" algn="l"/>
            <a:t>333,485</a:t>
          </a:fld>
          <a:endParaRPr lang="en-IN" sz="2000">
            <a:solidFill>
              <a:schemeClr val="lt1"/>
            </a:solidFill>
            <a:latin typeface="Copperplate Gothic Bold" panose="020E0705020206020404" pitchFamily="34" charset="0"/>
            <a:ea typeface="+mn-ea"/>
            <a:cs typeface="+mn-cs"/>
          </a:endParaRPr>
        </a:p>
      </xdr:txBody>
    </xdr:sp>
    <xdr:clientData/>
  </xdr:twoCellAnchor>
  <xdr:twoCellAnchor>
    <xdr:from>
      <xdr:col>18</xdr:col>
      <xdr:colOff>361949</xdr:colOff>
      <xdr:row>5</xdr:row>
      <xdr:rowOff>114300</xdr:rowOff>
    </xdr:from>
    <xdr:to>
      <xdr:col>20</xdr:col>
      <xdr:colOff>361950</xdr:colOff>
      <xdr:row>10</xdr:row>
      <xdr:rowOff>85725</xdr:rowOff>
    </xdr:to>
    <xdr:graphicFrame macro="">
      <xdr:nvGraphicFramePr>
        <xdr:cNvPr id="28" name="Chart 27">
          <a:extLst>
            <a:ext uri="{FF2B5EF4-FFF2-40B4-BE49-F238E27FC236}">
              <a16:creationId xmlns:a16="http://schemas.microsoft.com/office/drawing/2014/main" id="{00000000-0008-0000-0500-00001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171450</xdr:colOff>
      <xdr:row>11</xdr:row>
      <xdr:rowOff>76200</xdr:rowOff>
    </xdr:from>
    <xdr:to>
      <xdr:col>5</xdr:col>
      <xdr:colOff>57150</xdr:colOff>
      <xdr:row>34</xdr:row>
      <xdr:rowOff>95250</xdr:rowOff>
    </xdr:to>
    <xdr:sp macro="" textlink="">
      <xdr:nvSpPr>
        <xdr:cNvPr id="30" name="Rectangle: Rounded Corners 29">
          <a:extLst>
            <a:ext uri="{FF2B5EF4-FFF2-40B4-BE49-F238E27FC236}">
              <a16:creationId xmlns:a16="http://schemas.microsoft.com/office/drawing/2014/main" id="{00000000-0008-0000-0500-00001E000000}"/>
            </a:ext>
          </a:extLst>
        </xdr:cNvPr>
        <xdr:cNvSpPr/>
      </xdr:nvSpPr>
      <xdr:spPr>
        <a:xfrm>
          <a:off x="1390650" y="2171700"/>
          <a:ext cx="1714500" cy="4400550"/>
        </a:xfrm>
        <a:prstGeom prst="roundRect">
          <a:avLst>
            <a:gd name="adj" fmla="val 1548"/>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endParaRPr lang="en-IN" sz="1600" b="0" i="0" u="none" strike="noStrike">
            <a:solidFill>
              <a:schemeClr val="bg1"/>
            </a:solidFill>
            <a:latin typeface="Copperplate Gothic Bold" panose="020E0705020206020404" pitchFamily="34" charset="0"/>
            <a:ea typeface="+mn-ea"/>
            <a:cs typeface="Calibri" panose="020F0502020204030204"/>
          </a:endParaRPr>
        </a:p>
      </xdr:txBody>
    </xdr:sp>
    <xdr:clientData/>
  </xdr:twoCellAnchor>
  <xdr:twoCellAnchor editAs="oneCell">
    <xdr:from>
      <xdr:col>2</xdr:col>
      <xdr:colOff>238125</xdr:colOff>
      <xdr:row>14</xdr:row>
      <xdr:rowOff>142875</xdr:rowOff>
    </xdr:from>
    <xdr:to>
      <xdr:col>3</xdr:col>
      <xdr:colOff>168525</xdr:colOff>
      <xdr:row>17</xdr:row>
      <xdr:rowOff>111375</xdr:rowOff>
    </xdr:to>
    <xdr:pic>
      <xdr:nvPicPr>
        <xdr:cNvPr id="7" name="Graphic 6" descr="Car with solid fill">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457325" y="2809875"/>
          <a:ext cx="539750" cy="539750"/>
        </a:xfrm>
        <a:prstGeom prst="rect">
          <a:avLst/>
        </a:prstGeom>
      </xdr:spPr>
    </xdr:pic>
    <xdr:clientData/>
  </xdr:twoCellAnchor>
  <xdr:twoCellAnchor editAs="oneCell">
    <xdr:from>
      <xdr:col>2</xdr:col>
      <xdr:colOff>226201</xdr:colOff>
      <xdr:row>18</xdr:row>
      <xdr:rowOff>45226</xdr:rowOff>
    </xdr:from>
    <xdr:to>
      <xdr:col>3</xdr:col>
      <xdr:colOff>156601</xdr:colOff>
      <xdr:row>21</xdr:row>
      <xdr:rowOff>13726</xdr:rowOff>
    </xdr:to>
    <xdr:pic>
      <xdr:nvPicPr>
        <xdr:cNvPr id="14" name="Graphic 13" descr="Bus with solid fill">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445260" y="3474085"/>
          <a:ext cx="539750" cy="539750"/>
        </a:xfrm>
        <a:prstGeom prst="rect">
          <a:avLst/>
        </a:prstGeom>
      </xdr:spPr>
    </xdr:pic>
    <xdr:clientData/>
  </xdr:twoCellAnchor>
  <xdr:twoCellAnchor editAs="oneCell">
    <xdr:from>
      <xdr:col>2</xdr:col>
      <xdr:colOff>214275</xdr:colOff>
      <xdr:row>21</xdr:row>
      <xdr:rowOff>147600</xdr:rowOff>
    </xdr:from>
    <xdr:to>
      <xdr:col>3</xdr:col>
      <xdr:colOff>144675</xdr:colOff>
      <xdr:row>24</xdr:row>
      <xdr:rowOff>116100</xdr:rowOff>
    </xdr:to>
    <xdr:pic>
      <xdr:nvPicPr>
        <xdr:cNvPr id="16" name="Graphic 15" descr="Truck with solid fill">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433195" y="4147820"/>
          <a:ext cx="539750" cy="539750"/>
        </a:xfrm>
        <a:prstGeom prst="rect">
          <a:avLst/>
        </a:prstGeom>
      </xdr:spPr>
    </xdr:pic>
    <xdr:clientData/>
  </xdr:twoCellAnchor>
  <xdr:twoCellAnchor editAs="oneCell">
    <xdr:from>
      <xdr:col>2</xdr:col>
      <xdr:colOff>190501</xdr:colOff>
      <xdr:row>24</xdr:row>
      <xdr:rowOff>152400</xdr:rowOff>
    </xdr:from>
    <xdr:to>
      <xdr:col>3</xdr:col>
      <xdr:colOff>200023</xdr:colOff>
      <xdr:row>28</xdr:row>
      <xdr:rowOff>9522</xdr:rowOff>
    </xdr:to>
    <xdr:pic>
      <xdr:nvPicPr>
        <xdr:cNvPr id="32" name="Picture 31">
          <a:extLst>
            <a:ext uri="{FF2B5EF4-FFF2-40B4-BE49-F238E27FC236}">
              <a16:creationId xmlns:a16="http://schemas.microsoft.com/office/drawing/2014/main" id="{00000000-0008-0000-0500-00002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409700" y="4724400"/>
          <a:ext cx="618490" cy="618490"/>
        </a:xfrm>
        <a:prstGeom prst="rect">
          <a:avLst/>
        </a:prstGeom>
      </xdr:spPr>
    </xdr:pic>
    <xdr:clientData/>
  </xdr:twoCellAnchor>
  <xdr:oneCellAnchor>
    <xdr:from>
      <xdr:col>10</xdr:col>
      <xdr:colOff>245165</xdr:colOff>
      <xdr:row>65</xdr:row>
      <xdr:rowOff>51042</xdr:rowOff>
    </xdr:from>
    <xdr:ext cx="45719" cy="6572440"/>
    <xdr:sp macro="" textlink="">
      <xdr:nvSpPr>
        <xdr:cNvPr id="33" name="TextBox 32">
          <a:extLst>
            <a:ext uri="{FF2B5EF4-FFF2-40B4-BE49-F238E27FC236}">
              <a16:creationId xmlns:a16="http://schemas.microsoft.com/office/drawing/2014/main" id="{00000000-0008-0000-0500-000021000000}"/>
            </a:ext>
          </a:extLst>
        </xdr:cNvPr>
        <xdr:cNvSpPr txBox="1"/>
      </xdr:nvSpPr>
      <xdr:spPr>
        <a:xfrm>
          <a:off x="6131560" y="12433300"/>
          <a:ext cx="45720" cy="65722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900"/>
            <a:t>This Photo by Unknown Author is licensed under CC BY-NC</a:t>
          </a:r>
        </a:p>
      </xdr:txBody>
    </xdr:sp>
    <xdr:clientData/>
  </xdr:oneCellAnchor>
  <xdr:twoCellAnchor editAs="oneCell">
    <xdr:from>
      <xdr:col>2</xdr:col>
      <xdr:colOff>245656</xdr:colOff>
      <xdr:row>28</xdr:row>
      <xdr:rowOff>57149</xdr:rowOff>
    </xdr:from>
    <xdr:to>
      <xdr:col>3</xdr:col>
      <xdr:colOff>176056</xdr:colOff>
      <xdr:row>30</xdr:row>
      <xdr:rowOff>96149</xdr:rowOff>
    </xdr:to>
    <xdr:pic>
      <xdr:nvPicPr>
        <xdr:cNvPr id="43" name="Picture 42">
          <a:extLst>
            <a:ext uri="{FF2B5EF4-FFF2-40B4-BE49-F238E27FC236}">
              <a16:creationId xmlns:a16="http://schemas.microsoft.com/office/drawing/2014/main" id="{00000000-0008-0000-0500-00002B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64310" y="5390515"/>
          <a:ext cx="540385" cy="420370"/>
        </a:xfrm>
        <a:prstGeom prst="rect">
          <a:avLst/>
        </a:prstGeom>
        <a:solidFill>
          <a:schemeClr val="accent6">
            <a:lumMod val="40000"/>
            <a:lumOff val="60000"/>
          </a:schemeClr>
        </a:solidFill>
      </xdr:spPr>
    </xdr:pic>
    <xdr:clientData/>
  </xdr:twoCellAnchor>
  <xdr:oneCellAnchor>
    <xdr:from>
      <xdr:col>6</xdr:col>
      <xdr:colOff>23775</xdr:colOff>
      <xdr:row>40</xdr:row>
      <xdr:rowOff>125375</xdr:rowOff>
    </xdr:from>
    <xdr:ext cx="7772400" cy="233205"/>
    <xdr:sp macro="" textlink="">
      <xdr:nvSpPr>
        <xdr:cNvPr id="44" name="TextBox 43">
          <a:extLst>
            <a:ext uri="{FF2B5EF4-FFF2-40B4-BE49-F238E27FC236}">
              <a16:creationId xmlns:a16="http://schemas.microsoft.com/office/drawing/2014/main" id="{00000000-0008-0000-0500-00002C000000}"/>
            </a:ext>
          </a:extLst>
        </xdr:cNvPr>
        <xdr:cNvSpPr txBox="1"/>
      </xdr:nvSpPr>
      <xdr:spPr>
        <a:xfrm>
          <a:off x="3681095" y="7745095"/>
          <a:ext cx="7772400" cy="233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900"/>
            <a:t>This Photo by Unknown Author is licensed under CC BY-NC</a:t>
          </a:r>
        </a:p>
      </xdr:txBody>
    </xdr:sp>
    <xdr:clientData/>
  </xdr:oneCellAnchor>
  <xdr:twoCellAnchor editAs="oneCell">
    <xdr:from>
      <xdr:col>2</xdr:col>
      <xdr:colOff>209550</xdr:colOff>
      <xdr:row>31</xdr:row>
      <xdr:rowOff>152400</xdr:rowOff>
    </xdr:from>
    <xdr:to>
      <xdr:col>3</xdr:col>
      <xdr:colOff>139950</xdr:colOff>
      <xdr:row>34</xdr:row>
      <xdr:rowOff>120900</xdr:rowOff>
    </xdr:to>
    <xdr:pic>
      <xdr:nvPicPr>
        <xdr:cNvPr id="46" name="Graphic 45" descr="No sign with solid fill">
          <a:extLst>
            <a:ext uri="{FF2B5EF4-FFF2-40B4-BE49-F238E27FC236}">
              <a16:creationId xmlns:a16="http://schemas.microsoft.com/office/drawing/2014/main" id="{00000000-0008-0000-0500-00002E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428750" y="6057900"/>
          <a:ext cx="539750" cy="539750"/>
        </a:xfrm>
        <a:prstGeom prst="rect">
          <a:avLst/>
        </a:prstGeom>
      </xdr:spPr>
    </xdr:pic>
    <xdr:clientData/>
  </xdr:twoCellAnchor>
  <xdr:twoCellAnchor>
    <xdr:from>
      <xdr:col>3</xdr:col>
      <xdr:colOff>295275</xdr:colOff>
      <xdr:row>15</xdr:row>
      <xdr:rowOff>85725</xdr:rowOff>
    </xdr:from>
    <xdr:to>
      <xdr:col>5</xdr:col>
      <xdr:colOff>0</xdr:colOff>
      <xdr:row>17</xdr:row>
      <xdr:rowOff>57150</xdr:rowOff>
    </xdr:to>
    <xdr:sp macro="" textlink="'Primary KPI''s'!E43">
      <xdr:nvSpPr>
        <xdr:cNvPr id="47" name="TextBox 46">
          <a:extLst>
            <a:ext uri="{FF2B5EF4-FFF2-40B4-BE49-F238E27FC236}">
              <a16:creationId xmlns:a16="http://schemas.microsoft.com/office/drawing/2014/main" id="{00000000-0008-0000-0500-00002F000000}"/>
            </a:ext>
          </a:extLst>
        </xdr:cNvPr>
        <xdr:cNvSpPr txBox="1"/>
      </xdr:nvSpPr>
      <xdr:spPr>
        <a:xfrm>
          <a:off x="2124075" y="2943225"/>
          <a:ext cx="923925" cy="352425"/>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9E053D37-8BF6-4136-81D8-EDCBD668C9EA}" type="TxLink">
            <a:rPr lang="en-US" sz="1600" b="0" i="0" u="none" strike="noStrike">
              <a:solidFill>
                <a:schemeClr val="accent2">
                  <a:lumMod val="20000"/>
                  <a:lumOff val="80000"/>
                </a:schemeClr>
              </a:solidFill>
              <a:latin typeface="Copperplate Gothic Bold" panose="020E0705020206020404" pitchFamily="34" charset="0"/>
              <a:ea typeface="+mn-ea"/>
              <a:cs typeface="Calibri" panose="020F0502020204030204"/>
            </a:rPr>
            <a:pPr marL="0" indent="0" algn="l"/>
            <a:t>333,485</a:t>
          </a:fld>
          <a:endParaRPr lang="en-US" sz="1600" b="0" i="0" u="none" strike="noStrike">
            <a:solidFill>
              <a:schemeClr val="accent2">
                <a:lumMod val="20000"/>
                <a:lumOff val="80000"/>
              </a:schemeClr>
            </a:solidFill>
            <a:latin typeface="Copperplate Gothic Bold" panose="020E0705020206020404" pitchFamily="34" charset="0"/>
            <a:ea typeface="+mn-ea"/>
            <a:cs typeface="+mn-cs"/>
          </a:endParaRPr>
        </a:p>
      </xdr:txBody>
    </xdr:sp>
    <xdr:clientData/>
  </xdr:twoCellAnchor>
  <xdr:twoCellAnchor>
    <xdr:from>
      <xdr:col>3</xdr:col>
      <xdr:colOff>231402</xdr:colOff>
      <xdr:row>18</xdr:row>
      <xdr:rowOff>125506</xdr:rowOff>
    </xdr:from>
    <xdr:to>
      <xdr:col>4</xdr:col>
      <xdr:colOff>582706</xdr:colOff>
      <xdr:row>22</xdr:row>
      <xdr:rowOff>33618</xdr:rowOff>
    </xdr:to>
    <xdr:sp macro="" textlink="'Primary KPI''s'!H43">
      <xdr:nvSpPr>
        <xdr:cNvPr id="48" name="TextBox 47">
          <a:extLst>
            <a:ext uri="{FF2B5EF4-FFF2-40B4-BE49-F238E27FC236}">
              <a16:creationId xmlns:a16="http://schemas.microsoft.com/office/drawing/2014/main" id="{00000000-0008-0000-0500-000030000000}"/>
            </a:ext>
          </a:extLst>
        </xdr:cNvPr>
        <xdr:cNvSpPr txBox="1"/>
      </xdr:nvSpPr>
      <xdr:spPr>
        <a:xfrm>
          <a:off x="2046755" y="3554506"/>
          <a:ext cx="956422" cy="670112"/>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66FABE78-9455-44CA-969A-A747806FEF03}" type="TxLink">
            <a:rPr lang="en-US" sz="1600" b="0" i="0" u="none" strike="noStrike">
              <a:solidFill>
                <a:schemeClr val="accent5">
                  <a:lumMod val="20000"/>
                  <a:lumOff val="80000"/>
                </a:schemeClr>
              </a:solidFill>
              <a:latin typeface="Copperplate Gothic Bold" panose="020E0705020206020404" pitchFamily="34" charset="0"/>
              <a:ea typeface="+mn-ea"/>
              <a:cs typeface="Calibri" panose="020F0502020204030204"/>
            </a:rPr>
            <a:pPr marL="0" indent="0" algn="l"/>
            <a:t>12798</a:t>
          </a:fld>
          <a:endParaRPr lang="en-IN" sz="1600" b="0" i="0" u="none" strike="noStrike">
            <a:solidFill>
              <a:schemeClr val="accent5">
                <a:lumMod val="20000"/>
                <a:lumOff val="80000"/>
              </a:schemeClr>
            </a:solidFill>
            <a:latin typeface="Copperplate Gothic Bold" panose="020E0705020206020404" pitchFamily="34" charset="0"/>
            <a:ea typeface="+mn-ea"/>
            <a:cs typeface="Calibri" panose="020F0502020204030204"/>
          </a:endParaRPr>
        </a:p>
      </xdr:txBody>
    </xdr:sp>
    <xdr:clientData/>
  </xdr:twoCellAnchor>
  <xdr:twoCellAnchor>
    <xdr:from>
      <xdr:col>3</xdr:col>
      <xdr:colOff>247088</xdr:colOff>
      <xdr:row>22</xdr:row>
      <xdr:rowOff>82923</xdr:rowOff>
    </xdr:from>
    <xdr:to>
      <xdr:col>5</xdr:col>
      <xdr:colOff>0</xdr:colOff>
      <xdr:row>25</xdr:row>
      <xdr:rowOff>11206</xdr:rowOff>
    </xdr:to>
    <xdr:sp macro="" textlink="'Primary KPI''s'!O43">
      <xdr:nvSpPr>
        <xdr:cNvPr id="49" name="TextBox 48">
          <a:extLst>
            <a:ext uri="{FF2B5EF4-FFF2-40B4-BE49-F238E27FC236}">
              <a16:creationId xmlns:a16="http://schemas.microsoft.com/office/drawing/2014/main" id="{00000000-0008-0000-0500-000031000000}"/>
            </a:ext>
          </a:extLst>
        </xdr:cNvPr>
        <xdr:cNvSpPr txBox="1"/>
      </xdr:nvSpPr>
      <xdr:spPr>
        <a:xfrm>
          <a:off x="2062441" y="4273923"/>
          <a:ext cx="963147" cy="499783"/>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DFD47ADA-5CDE-4EAB-9DEF-D9DD8253E78F}" type="TxLink">
            <a:rPr lang="en-US" sz="1600" b="0" i="0" u="none" strike="noStrike">
              <a:solidFill>
                <a:schemeClr val="accent6">
                  <a:lumMod val="20000"/>
                  <a:lumOff val="80000"/>
                </a:schemeClr>
              </a:solidFill>
              <a:latin typeface="Copperplate Gothic Bold" panose="020E0705020206020404" pitchFamily="34" charset="0"/>
              <a:ea typeface="+mn-ea"/>
              <a:cs typeface="Calibri" panose="020F0502020204030204"/>
            </a:rPr>
            <a:pPr marL="0" indent="0" algn="l"/>
            <a:t>33472</a:t>
          </a:fld>
          <a:endParaRPr lang="en-IN" sz="1600" b="0" i="0" u="none" strike="noStrike">
            <a:solidFill>
              <a:schemeClr val="accent6">
                <a:lumMod val="20000"/>
                <a:lumOff val="80000"/>
              </a:schemeClr>
            </a:solidFill>
            <a:latin typeface="Copperplate Gothic Bold" panose="020E0705020206020404" pitchFamily="34" charset="0"/>
            <a:ea typeface="+mn-ea"/>
            <a:cs typeface="Calibri" panose="020F0502020204030204"/>
          </a:endParaRPr>
        </a:p>
      </xdr:txBody>
    </xdr:sp>
    <xdr:clientData/>
  </xdr:twoCellAnchor>
  <xdr:twoCellAnchor>
    <xdr:from>
      <xdr:col>3</xdr:col>
      <xdr:colOff>229160</xdr:colOff>
      <xdr:row>25</xdr:row>
      <xdr:rowOff>66675</xdr:rowOff>
    </xdr:from>
    <xdr:to>
      <xdr:col>4</xdr:col>
      <xdr:colOff>560293</xdr:colOff>
      <xdr:row>27</xdr:row>
      <xdr:rowOff>44824</xdr:rowOff>
    </xdr:to>
    <xdr:sp macro="" textlink="'Primary KPI''s'!L43">
      <xdr:nvSpPr>
        <xdr:cNvPr id="50" name="TextBox 49">
          <a:extLst>
            <a:ext uri="{FF2B5EF4-FFF2-40B4-BE49-F238E27FC236}">
              <a16:creationId xmlns:a16="http://schemas.microsoft.com/office/drawing/2014/main" id="{00000000-0008-0000-0500-000032000000}"/>
            </a:ext>
          </a:extLst>
        </xdr:cNvPr>
        <xdr:cNvSpPr txBox="1"/>
      </xdr:nvSpPr>
      <xdr:spPr>
        <a:xfrm>
          <a:off x="2044513" y="4829175"/>
          <a:ext cx="936251" cy="359149"/>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DCCBEC40-3A6E-4C8E-8474-DB3AB6AD06A4}" type="TxLink">
            <a:rPr lang="en-US" sz="1600" b="0" i="0" u="none" strike="noStrike">
              <a:solidFill>
                <a:schemeClr val="accent2">
                  <a:lumMod val="60000"/>
                  <a:lumOff val="40000"/>
                </a:schemeClr>
              </a:solidFill>
              <a:latin typeface="Copperplate Gothic Bold" panose="020E0705020206020404" pitchFamily="34" charset="0"/>
              <a:ea typeface="+mn-ea"/>
              <a:cs typeface="Calibri" panose="020F0502020204030204"/>
            </a:rPr>
            <a:pPr marL="0" indent="0" algn="l"/>
            <a:t>33672</a:t>
          </a:fld>
          <a:endParaRPr lang="en-IN" sz="1600" b="0" i="0" u="none" strike="noStrike">
            <a:solidFill>
              <a:schemeClr val="accent2">
                <a:lumMod val="60000"/>
                <a:lumOff val="40000"/>
              </a:schemeClr>
            </a:solidFill>
            <a:latin typeface="Copperplate Gothic Bold" panose="020E0705020206020404" pitchFamily="34" charset="0"/>
            <a:ea typeface="+mn-ea"/>
            <a:cs typeface="Calibri" panose="020F0502020204030204"/>
          </a:endParaRPr>
        </a:p>
      </xdr:txBody>
    </xdr:sp>
    <xdr:clientData/>
  </xdr:twoCellAnchor>
  <xdr:twoCellAnchor>
    <xdr:from>
      <xdr:col>3</xdr:col>
      <xdr:colOff>227478</xdr:colOff>
      <xdr:row>28</xdr:row>
      <xdr:rowOff>152400</xdr:rowOff>
    </xdr:from>
    <xdr:to>
      <xdr:col>4</xdr:col>
      <xdr:colOff>560293</xdr:colOff>
      <xdr:row>31</xdr:row>
      <xdr:rowOff>89647</xdr:rowOff>
    </xdr:to>
    <xdr:sp macro="" textlink="'Primary KPI''s'!R43">
      <xdr:nvSpPr>
        <xdr:cNvPr id="51" name="TextBox 50">
          <a:extLst>
            <a:ext uri="{FF2B5EF4-FFF2-40B4-BE49-F238E27FC236}">
              <a16:creationId xmlns:a16="http://schemas.microsoft.com/office/drawing/2014/main" id="{00000000-0008-0000-0500-000033000000}"/>
            </a:ext>
          </a:extLst>
        </xdr:cNvPr>
        <xdr:cNvSpPr txBox="1"/>
      </xdr:nvSpPr>
      <xdr:spPr>
        <a:xfrm>
          <a:off x="2042831" y="5486400"/>
          <a:ext cx="937933" cy="508747"/>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8492B709-1A02-4CD4-A985-CD5677584168}" type="TxLink">
            <a:rPr lang="en-US" sz="1600" b="0" i="0" u="none" strike="noStrike">
              <a:solidFill>
                <a:schemeClr val="accent6">
                  <a:lumMod val="40000"/>
                  <a:lumOff val="60000"/>
                </a:schemeClr>
              </a:solidFill>
              <a:latin typeface="Copperplate Gothic Bold" panose="020E0705020206020404" pitchFamily="34" charset="0"/>
              <a:ea typeface="+mn-ea"/>
              <a:cs typeface="Calibri" panose="020F0502020204030204"/>
            </a:rPr>
            <a:pPr marL="0" indent="0" algn="l"/>
            <a:t>1032</a:t>
          </a:fld>
          <a:endParaRPr lang="en-IN" sz="1600" b="0" i="0" u="none" strike="noStrike">
            <a:solidFill>
              <a:schemeClr val="accent6">
                <a:lumMod val="40000"/>
                <a:lumOff val="60000"/>
              </a:schemeClr>
            </a:solidFill>
            <a:latin typeface="Copperplate Gothic Bold" panose="020E0705020206020404" pitchFamily="34" charset="0"/>
            <a:ea typeface="+mn-ea"/>
            <a:cs typeface="Calibri" panose="020F0502020204030204"/>
          </a:endParaRPr>
        </a:p>
      </xdr:txBody>
    </xdr:sp>
    <xdr:clientData/>
  </xdr:twoCellAnchor>
  <xdr:twoCellAnchor>
    <xdr:from>
      <xdr:col>3</xdr:col>
      <xdr:colOff>295275</xdr:colOff>
      <xdr:row>32</xdr:row>
      <xdr:rowOff>114300</xdr:rowOff>
    </xdr:from>
    <xdr:to>
      <xdr:col>5</xdr:col>
      <xdr:colOff>582705</xdr:colOff>
      <xdr:row>34</xdr:row>
      <xdr:rowOff>156882</xdr:rowOff>
    </xdr:to>
    <xdr:sp macro="" textlink="'Primary KPI''s'!E40">
      <xdr:nvSpPr>
        <xdr:cNvPr id="52" name="TextBox 51">
          <a:extLst>
            <a:ext uri="{FF2B5EF4-FFF2-40B4-BE49-F238E27FC236}">
              <a16:creationId xmlns:a16="http://schemas.microsoft.com/office/drawing/2014/main" id="{00000000-0008-0000-0500-000034000000}"/>
            </a:ext>
          </a:extLst>
        </xdr:cNvPr>
        <xdr:cNvSpPr txBox="1"/>
      </xdr:nvSpPr>
      <xdr:spPr>
        <a:xfrm>
          <a:off x="2110628" y="6210300"/>
          <a:ext cx="1497665" cy="423582"/>
        </a:xfrm>
        <a:prstGeom prst="rect">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noAutofit/>
        </a:bodyPr>
        <a:lstStyle/>
        <a:p>
          <a:pPr marL="0" indent="0" algn="l"/>
          <a:fld id="{924A2EC1-3245-4B9C-9D71-9EA456966097}" type="TxLink">
            <a:rPr lang="en-US" sz="1600" b="0" i="0" u="none" strike="noStrike">
              <a:solidFill>
                <a:srgbClr val="C00000"/>
              </a:solidFill>
              <a:latin typeface="Copperplate Gothic Bold" panose="020E0705020206020404" pitchFamily="34" charset="0"/>
              <a:ea typeface="+mn-ea"/>
              <a:cs typeface="Calibri" panose="020F0502020204030204"/>
            </a:rPr>
            <a:pPr marL="0" indent="0" algn="l"/>
            <a:t>3424</a:t>
          </a:fld>
          <a:endParaRPr lang="en-IN" sz="1600" b="0" i="0" u="none" strike="noStrike">
            <a:solidFill>
              <a:srgbClr val="C00000"/>
            </a:solidFill>
            <a:latin typeface="Copperplate Gothic Bold" panose="020E0705020206020404" pitchFamily="34" charset="0"/>
            <a:ea typeface="+mn-ea"/>
            <a:cs typeface="Calibri" panose="020F0502020204030204"/>
          </a:endParaRPr>
        </a:p>
      </xdr:txBody>
    </xdr:sp>
    <xdr:clientData/>
  </xdr:twoCellAnchor>
  <xdr:twoCellAnchor>
    <xdr:from>
      <xdr:col>2</xdr:col>
      <xdr:colOff>209550</xdr:colOff>
      <xdr:row>11</xdr:row>
      <xdr:rowOff>152400</xdr:rowOff>
    </xdr:from>
    <xdr:to>
      <xdr:col>4</xdr:col>
      <xdr:colOff>571500</xdr:colOff>
      <xdr:row>15</xdr:row>
      <xdr:rowOff>47625</xdr:rowOff>
    </xdr:to>
    <xdr:sp macro="" textlink="">
      <xdr:nvSpPr>
        <xdr:cNvPr id="53" name="TextBox 52">
          <a:extLst>
            <a:ext uri="{FF2B5EF4-FFF2-40B4-BE49-F238E27FC236}">
              <a16:creationId xmlns:a16="http://schemas.microsoft.com/office/drawing/2014/main" id="{00000000-0008-0000-0500-000035000000}"/>
            </a:ext>
          </a:extLst>
        </xdr:cNvPr>
        <xdr:cNvSpPr txBox="1"/>
      </xdr:nvSpPr>
      <xdr:spPr>
        <a:xfrm>
          <a:off x="1428750" y="2247900"/>
          <a:ext cx="1581150" cy="657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u="sng">
              <a:solidFill>
                <a:schemeClr val="accent2">
                  <a:lumMod val="20000"/>
                  <a:lumOff val="80000"/>
                </a:schemeClr>
              </a:solidFill>
              <a:latin typeface="Copperplate Gothic Bold" panose="020E0705020206020404" pitchFamily="34" charset="0"/>
            </a:rPr>
            <a:t>Total Casualities by Vehicle</a:t>
          </a:r>
        </a:p>
      </xdr:txBody>
    </xdr:sp>
    <xdr:clientData/>
  </xdr:twoCellAnchor>
  <xdr:twoCellAnchor>
    <xdr:from>
      <xdr:col>5</xdr:col>
      <xdr:colOff>171449</xdr:colOff>
      <xdr:row>11</xdr:row>
      <xdr:rowOff>142875</xdr:rowOff>
    </xdr:from>
    <xdr:to>
      <xdr:col>12</xdr:col>
      <xdr:colOff>390524</xdr:colOff>
      <xdr:row>12</xdr:row>
      <xdr:rowOff>156882</xdr:rowOff>
    </xdr:to>
    <xdr:sp macro="" textlink="">
      <xdr:nvSpPr>
        <xdr:cNvPr id="60" name="TextBox 59">
          <a:extLst>
            <a:ext uri="{FF2B5EF4-FFF2-40B4-BE49-F238E27FC236}">
              <a16:creationId xmlns:a16="http://schemas.microsoft.com/office/drawing/2014/main" id="{00000000-0008-0000-0500-00003C000000}"/>
            </a:ext>
          </a:extLst>
        </xdr:cNvPr>
        <xdr:cNvSpPr txBox="1"/>
      </xdr:nvSpPr>
      <xdr:spPr>
        <a:xfrm>
          <a:off x="3197037" y="2238375"/>
          <a:ext cx="4163546" cy="2045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050" u="sng">
            <a:solidFill>
              <a:schemeClr val="bg1"/>
            </a:solidFill>
            <a:latin typeface="Copperplate Gothic Bold" panose="020E0705020206020404" pitchFamily="34" charset="0"/>
          </a:endParaRPr>
        </a:p>
      </xdr:txBody>
    </xdr:sp>
    <xdr:clientData/>
  </xdr:twoCellAnchor>
  <xdr:twoCellAnchor>
    <xdr:from>
      <xdr:col>11</xdr:col>
      <xdr:colOff>33620</xdr:colOff>
      <xdr:row>11</xdr:row>
      <xdr:rowOff>52107</xdr:rowOff>
    </xdr:from>
    <xdr:to>
      <xdr:col>16</xdr:col>
      <xdr:colOff>457762</xdr:colOff>
      <xdr:row>22</xdr:row>
      <xdr:rowOff>33057</xdr:rowOff>
    </xdr:to>
    <xdr:sp macro="" textlink="">
      <xdr:nvSpPr>
        <xdr:cNvPr id="63" name="Rectangle: Rounded Corners 62">
          <a:extLst>
            <a:ext uri="{FF2B5EF4-FFF2-40B4-BE49-F238E27FC236}">
              <a16:creationId xmlns:a16="http://schemas.microsoft.com/office/drawing/2014/main" id="{00000000-0008-0000-0500-00003F000000}"/>
            </a:ext>
          </a:extLst>
        </xdr:cNvPr>
        <xdr:cNvSpPr/>
      </xdr:nvSpPr>
      <xdr:spPr>
        <a:xfrm>
          <a:off x="6398561" y="2147607"/>
          <a:ext cx="3449730" cy="2076450"/>
        </a:xfrm>
        <a:prstGeom prst="roundRect">
          <a:avLst>
            <a:gd name="adj" fmla="val 0"/>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latin typeface="Copperplate Gothic Bold" panose="020E0705020206020404" pitchFamily="34" charset="0"/>
          </a:endParaRPr>
        </a:p>
      </xdr:txBody>
    </xdr:sp>
    <xdr:clientData/>
  </xdr:twoCellAnchor>
  <xdr:twoCellAnchor>
    <xdr:from>
      <xdr:col>11</xdr:col>
      <xdr:colOff>549088</xdr:colOff>
      <xdr:row>11</xdr:row>
      <xdr:rowOff>123825</xdr:rowOff>
    </xdr:from>
    <xdr:to>
      <xdr:col>16</xdr:col>
      <xdr:colOff>495300</xdr:colOff>
      <xdr:row>13</xdr:row>
      <xdr:rowOff>38100</xdr:rowOff>
    </xdr:to>
    <xdr:sp macro="" textlink="">
      <xdr:nvSpPr>
        <xdr:cNvPr id="64" name="TextBox 63">
          <a:extLst>
            <a:ext uri="{FF2B5EF4-FFF2-40B4-BE49-F238E27FC236}">
              <a16:creationId xmlns:a16="http://schemas.microsoft.com/office/drawing/2014/main" id="{00000000-0008-0000-0500-000040000000}"/>
            </a:ext>
          </a:extLst>
        </xdr:cNvPr>
        <xdr:cNvSpPr txBox="1"/>
      </xdr:nvSpPr>
      <xdr:spPr>
        <a:xfrm>
          <a:off x="6914029" y="2219325"/>
          <a:ext cx="2971800"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u="sng">
              <a:solidFill>
                <a:schemeClr val="bg1"/>
              </a:solidFill>
              <a:latin typeface="Copperplate Gothic Bold" panose="020E0705020206020404" pitchFamily="34" charset="0"/>
              <a:ea typeface="+mn-ea"/>
              <a:cs typeface="+mn-cs"/>
            </a:rPr>
            <a:t>Casualities</a:t>
          </a:r>
          <a:r>
            <a:rPr lang="en-IN" sz="1100" u="sng">
              <a:solidFill>
                <a:schemeClr val="bg1"/>
              </a:solidFill>
              <a:latin typeface="Copperplate Gothic Bold" panose="020E0705020206020404" pitchFamily="34" charset="0"/>
            </a:rPr>
            <a:t> by Road Type</a:t>
          </a:r>
        </a:p>
      </xdr:txBody>
    </xdr:sp>
    <xdr:clientData/>
  </xdr:twoCellAnchor>
  <xdr:twoCellAnchor>
    <xdr:from>
      <xdr:col>11</xdr:col>
      <xdr:colOff>201706</xdr:colOff>
      <xdr:row>13</xdr:row>
      <xdr:rowOff>66675</xdr:rowOff>
    </xdr:from>
    <xdr:to>
      <xdr:col>16</xdr:col>
      <xdr:colOff>447677</xdr:colOff>
      <xdr:row>22</xdr:row>
      <xdr:rowOff>0</xdr:rowOff>
    </xdr:to>
    <xdr:graphicFrame macro="">
      <xdr:nvGraphicFramePr>
        <xdr:cNvPr id="66" name="Chart 65">
          <a:extLst>
            <a:ext uri="{FF2B5EF4-FFF2-40B4-BE49-F238E27FC236}">
              <a16:creationId xmlns:a16="http://schemas.microsoft.com/office/drawing/2014/main" id="{00000000-0008-0000-0500-00004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16</xdr:col>
      <xdr:colOff>481853</xdr:colOff>
      <xdr:row>11</xdr:row>
      <xdr:rowOff>63313</xdr:rowOff>
    </xdr:from>
    <xdr:to>
      <xdr:col>21</xdr:col>
      <xdr:colOff>231961</xdr:colOff>
      <xdr:row>22</xdr:row>
      <xdr:rowOff>34738</xdr:rowOff>
    </xdr:to>
    <xdr:sp macro="" textlink="">
      <xdr:nvSpPr>
        <xdr:cNvPr id="67" name="Rectangle: Rounded Corners 66">
          <a:extLst>
            <a:ext uri="{FF2B5EF4-FFF2-40B4-BE49-F238E27FC236}">
              <a16:creationId xmlns:a16="http://schemas.microsoft.com/office/drawing/2014/main" id="{00000000-0008-0000-0500-000043000000}"/>
            </a:ext>
          </a:extLst>
        </xdr:cNvPr>
        <xdr:cNvSpPr/>
      </xdr:nvSpPr>
      <xdr:spPr>
        <a:xfrm>
          <a:off x="9872382" y="2158813"/>
          <a:ext cx="2775697" cy="2066925"/>
        </a:xfrm>
        <a:prstGeom prst="roundRect">
          <a:avLst>
            <a:gd name="adj" fmla="val 0"/>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latin typeface="Copperplate Gothic Bold" panose="020E0705020206020404" pitchFamily="34" charset="0"/>
          </a:endParaRPr>
        </a:p>
      </xdr:txBody>
    </xdr:sp>
    <xdr:clientData/>
  </xdr:twoCellAnchor>
  <xdr:twoCellAnchor>
    <xdr:from>
      <xdr:col>17</xdr:col>
      <xdr:colOff>57150</xdr:colOff>
      <xdr:row>12</xdr:row>
      <xdr:rowOff>38100</xdr:rowOff>
    </xdr:from>
    <xdr:to>
      <xdr:col>21</xdr:col>
      <xdr:colOff>114300</xdr:colOff>
      <xdr:row>13</xdr:row>
      <xdr:rowOff>123825</xdr:rowOff>
    </xdr:to>
    <xdr:sp macro="" textlink="">
      <xdr:nvSpPr>
        <xdr:cNvPr id="70" name="TextBox 69">
          <a:extLst>
            <a:ext uri="{FF2B5EF4-FFF2-40B4-BE49-F238E27FC236}">
              <a16:creationId xmlns:a16="http://schemas.microsoft.com/office/drawing/2014/main" id="{00000000-0008-0000-0500-000046000000}"/>
            </a:ext>
          </a:extLst>
        </xdr:cNvPr>
        <xdr:cNvSpPr txBox="1"/>
      </xdr:nvSpPr>
      <xdr:spPr>
        <a:xfrm>
          <a:off x="10115550" y="2324100"/>
          <a:ext cx="2495550"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u="sng">
              <a:solidFill>
                <a:schemeClr val="bg1"/>
              </a:solidFill>
              <a:latin typeface="Copperplate Gothic Bold" panose="020E0705020206020404" pitchFamily="34" charset="0"/>
            </a:rPr>
            <a:t>Casualities by Road Surface</a:t>
          </a:r>
        </a:p>
      </xdr:txBody>
    </xdr:sp>
    <xdr:clientData/>
  </xdr:twoCellAnchor>
  <xdr:twoCellAnchor>
    <xdr:from>
      <xdr:col>0</xdr:col>
      <xdr:colOff>0</xdr:colOff>
      <xdr:row>0</xdr:row>
      <xdr:rowOff>0</xdr:rowOff>
    </xdr:from>
    <xdr:to>
      <xdr:col>0</xdr:col>
      <xdr:colOff>0</xdr:colOff>
      <xdr:row>0</xdr:row>
      <xdr:rowOff>0</xdr:rowOff>
    </xdr:to>
    <xdr:sp macro="" textlink="">
      <xdr:nvSpPr>
        <xdr:cNvPr id="71" name="Chart 70">
          <a:extLst>
            <a:ext uri="{FF2B5EF4-FFF2-40B4-BE49-F238E27FC236}">
              <a16:creationId xmlns:a16="http://schemas.microsoft.com/office/drawing/2014/main" id="{00000000-0008-0000-0500-000047000000}"/>
            </a:ext>
          </a:extLst>
        </xdr:cNvPr>
        <xdr:cNvSpPr/>
      </xdr:nvSpPr>
      <xdr:spPr>
        <a:xfrm>
          <a:off x="0" y="0"/>
          <a:ext cx="0" cy="0"/>
        </a:xfrm>
      </xdr:spPr>
    </xdr:sp>
    <xdr:clientData/>
  </xdr:twoCellAnchor>
  <xdr:twoCellAnchor>
    <xdr:from>
      <xdr:col>5</xdr:col>
      <xdr:colOff>104775</xdr:colOff>
      <xdr:row>22</xdr:row>
      <xdr:rowOff>104775</xdr:rowOff>
    </xdr:from>
    <xdr:to>
      <xdr:col>9</xdr:col>
      <xdr:colOff>552450</xdr:colOff>
      <xdr:row>34</xdr:row>
      <xdr:rowOff>171450</xdr:rowOff>
    </xdr:to>
    <xdr:sp macro="" textlink="">
      <xdr:nvSpPr>
        <xdr:cNvPr id="72" name="Rectangle: Rounded Corners 71">
          <a:extLst>
            <a:ext uri="{FF2B5EF4-FFF2-40B4-BE49-F238E27FC236}">
              <a16:creationId xmlns:a16="http://schemas.microsoft.com/office/drawing/2014/main" id="{00000000-0008-0000-0500-000048000000}"/>
            </a:ext>
          </a:extLst>
        </xdr:cNvPr>
        <xdr:cNvSpPr/>
      </xdr:nvSpPr>
      <xdr:spPr>
        <a:xfrm>
          <a:off x="3152775" y="4295775"/>
          <a:ext cx="2724150" cy="2352675"/>
        </a:xfrm>
        <a:prstGeom prst="roundRect">
          <a:avLst>
            <a:gd name="adj" fmla="val 0"/>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latin typeface="Copperplate Gothic Bold" panose="020E0705020206020404" pitchFamily="34" charset="0"/>
          </a:endParaRPr>
        </a:p>
      </xdr:txBody>
    </xdr:sp>
    <xdr:clientData/>
  </xdr:twoCellAnchor>
  <xdr:twoCellAnchor>
    <xdr:from>
      <xdr:col>10</xdr:col>
      <xdr:colOff>85725</xdr:colOff>
      <xdr:row>22</xdr:row>
      <xdr:rowOff>104775</xdr:rowOff>
    </xdr:from>
    <xdr:to>
      <xdr:col>15</xdr:col>
      <xdr:colOff>190501</xdr:colOff>
      <xdr:row>34</xdr:row>
      <xdr:rowOff>161925</xdr:rowOff>
    </xdr:to>
    <xdr:sp macro="" textlink="">
      <xdr:nvSpPr>
        <xdr:cNvPr id="73" name="Rectangle: Rounded Corners 72">
          <a:extLst>
            <a:ext uri="{FF2B5EF4-FFF2-40B4-BE49-F238E27FC236}">
              <a16:creationId xmlns:a16="http://schemas.microsoft.com/office/drawing/2014/main" id="{00000000-0008-0000-0500-000049000000}"/>
            </a:ext>
          </a:extLst>
        </xdr:cNvPr>
        <xdr:cNvSpPr/>
      </xdr:nvSpPr>
      <xdr:spPr>
        <a:xfrm>
          <a:off x="5972175" y="4295775"/>
          <a:ext cx="3057525" cy="2343150"/>
        </a:xfrm>
        <a:prstGeom prst="roundRect">
          <a:avLst>
            <a:gd name="adj" fmla="val 0"/>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latin typeface="Copperplate Gothic Bold" panose="020E0705020206020404" pitchFamily="34" charset="0"/>
          </a:endParaRPr>
        </a:p>
      </xdr:txBody>
    </xdr:sp>
    <xdr:clientData/>
  </xdr:twoCellAnchor>
  <xdr:twoCellAnchor>
    <xdr:from>
      <xdr:col>5</xdr:col>
      <xdr:colOff>104775</xdr:colOff>
      <xdr:row>22</xdr:row>
      <xdr:rowOff>76200</xdr:rowOff>
    </xdr:from>
    <xdr:to>
      <xdr:col>9</xdr:col>
      <xdr:colOff>504826</xdr:colOff>
      <xdr:row>34</xdr:row>
      <xdr:rowOff>114300</xdr:rowOff>
    </xdr:to>
    <xdr:graphicFrame macro="">
      <xdr:nvGraphicFramePr>
        <xdr:cNvPr id="74" name="Chart 73">
          <a:extLst>
            <a:ext uri="{FF2B5EF4-FFF2-40B4-BE49-F238E27FC236}">
              <a16:creationId xmlns:a16="http://schemas.microsoft.com/office/drawing/2014/main" id="{00000000-0008-0000-0500-00004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10</xdr:col>
      <xdr:colOff>285752</xdr:colOff>
      <xdr:row>24</xdr:row>
      <xdr:rowOff>22413</xdr:rowOff>
    </xdr:from>
    <xdr:to>
      <xdr:col>15</xdr:col>
      <xdr:colOff>22413</xdr:colOff>
      <xdr:row>33</xdr:row>
      <xdr:rowOff>134471</xdr:rowOff>
    </xdr:to>
    <xdr:graphicFrame macro="">
      <xdr:nvGraphicFramePr>
        <xdr:cNvPr id="75" name="Chart 74">
          <a:extLst>
            <a:ext uri="{FF2B5EF4-FFF2-40B4-BE49-F238E27FC236}">
              <a16:creationId xmlns:a16="http://schemas.microsoft.com/office/drawing/2014/main" id="{00000000-0008-0000-0500-00004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15</xdr:col>
      <xdr:colOff>276225</xdr:colOff>
      <xdr:row>22</xdr:row>
      <xdr:rowOff>85725</xdr:rowOff>
    </xdr:from>
    <xdr:to>
      <xdr:col>21</xdr:col>
      <xdr:colOff>200025</xdr:colOff>
      <xdr:row>34</xdr:row>
      <xdr:rowOff>180975</xdr:rowOff>
    </xdr:to>
    <xdr:sp macro="" textlink="">
      <xdr:nvSpPr>
        <xdr:cNvPr id="77" name="Rectangle: Rounded Corners 76">
          <a:extLst>
            <a:ext uri="{FF2B5EF4-FFF2-40B4-BE49-F238E27FC236}">
              <a16:creationId xmlns:a16="http://schemas.microsoft.com/office/drawing/2014/main" id="{00000000-0008-0000-0500-00004D000000}"/>
            </a:ext>
          </a:extLst>
        </xdr:cNvPr>
        <xdr:cNvSpPr/>
      </xdr:nvSpPr>
      <xdr:spPr>
        <a:xfrm>
          <a:off x="9115425" y="4276725"/>
          <a:ext cx="3581400" cy="2381250"/>
        </a:xfrm>
        <a:prstGeom prst="roundRect">
          <a:avLst>
            <a:gd name="adj" fmla="val 0"/>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latin typeface="Copperplate Gothic Bold" panose="020E0705020206020404" pitchFamily="34" charset="0"/>
          </a:endParaRPr>
        </a:p>
      </xdr:txBody>
    </xdr:sp>
    <xdr:clientData/>
  </xdr:twoCellAnchor>
  <xdr:twoCellAnchor>
    <xdr:from>
      <xdr:col>10</xdr:col>
      <xdr:colOff>152400</xdr:colOff>
      <xdr:row>22</xdr:row>
      <xdr:rowOff>161925</xdr:rowOff>
    </xdr:from>
    <xdr:to>
      <xdr:col>15</xdr:col>
      <xdr:colOff>142875</xdr:colOff>
      <xdr:row>24</xdr:row>
      <xdr:rowOff>57150</xdr:rowOff>
    </xdr:to>
    <xdr:sp macro="" textlink="">
      <xdr:nvSpPr>
        <xdr:cNvPr id="78" name="TextBox 77">
          <a:extLst>
            <a:ext uri="{FF2B5EF4-FFF2-40B4-BE49-F238E27FC236}">
              <a16:creationId xmlns:a16="http://schemas.microsoft.com/office/drawing/2014/main" id="{00000000-0008-0000-0500-00004E000000}"/>
            </a:ext>
          </a:extLst>
        </xdr:cNvPr>
        <xdr:cNvSpPr txBox="1"/>
      </xdr:nvSpPr>
      <xdr:spPr>
        <a:xfrm>
          <a:off x="6038850" y="4352925"/>
          <a:ext cx="29432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u="sng">
              <a:solidFill>
                <a:schemeClr val="bg1"/>
              </a:solidFill>
              <a:latin typeface="Copperplate Gothic Bold" panose="020E0705020206020404" pitchFamily="34" charset="0"/>
            </a:rPr>
            <a:t>Casualities by Light Condition</a:t>
          </a:r>
        </a:p>
      </xdr:txBody>
    </xdr:sp>
    <xdr:clientData/>
  </xdr:twoCellAnchor>
  <xdr:twoCellAnchor>
    <xdr:from>
      <xdr:col>15</xdr:col>
      <xdr:colOff>361950</xdr:colOff>
      <xdr:row>23</xdr:row>
      <xdr:rowOff>28575</xdr:rowOff>
    </xdr:from>
    <xdr:to>
      <xdr:col>20</xdr:col>
      <xdr:colOff>257175</xdr:colOff>
      <xdr:row>24</xdr:row>
      <xdr:rowOff>114300</xdr:rowOff>
    </xdr:to>
    <xdr:sp macro="" textlink="">
      <xdr:nvSpPr>
        <xdr:cNvPr id="80" name="TextBox 79">
          <a:extLst>
            <a:ext uri="{FF2B5EF4-FFF2-40B4-BE49-F238E27FC236}">
              <a16:creationId xmlns:a16="http://schemas.microsoft.com/office/drawing/2014/main" id="{00000000-0008-0000-0500-000050000000}"/>
            </a:ext>
          </a:extLst>
        </xdr:cNvPr>
        <xdr:cNvSpPr txBox="1"/>
      </xdr:nvSpPr>
      <xdr:spPr>
        <a:xfrm>
          <a:off x="9201150" y="4410075"/>
          <a:ext cx="29432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u="sng">
              <a:solidFill>
                <a:schemeClr val="bg1"/>
              </a:solidFill>
              <a:latin typeface="Copperplate Gothic Bold" panose="020E0705020206020404" pitchFamily="34" charset="0"/>
            </a:rPr>
            <a:t>Filter Panel</a:t>
          </a:r>
        </a:p>
      </xdr:txBody>
    </xdr:sp>
    <xdr:clientData/>
  </xdr:twoCellAnchor>
  <xdr:twoCellAnchor>
    <xdr:from>
      <xdr:col>0</xdr:col>
      <xdr:colOff>0</xdr:colOff>
      <xdr:row>0</xdr:row>
      <xdr:rowOff>0</xdr:rowOff>
    </xdr:from>
    <xdr:to>
      <xdr:col>0</xdr:col>
      <xdr:colOff>0</xdr:colOff>
      <xdr:row>0</xdr:row>
      <xdr:rowOff>0</xdr:rowOff>
    </xdr:to>
    <xdr:sp macro="" textlink="">
      <xdr:nvSpPr>
        <xdr:cNvPr id="82" name="Accident Date 2">
          <a:extLst>
            <a:ext uri="{FF2B5EF4-FFF2-40B4-BE49-F238E27FC236}">
              <a16:creationId xmlns:a16="http://schemas.microsoft.com/office/drawing/2014/main" id="{00000000-0008-0000-0500-000052000000}"/>
            </a:ext>
          </a:extLst>
        </xdr:cNvPr>
        <xdr:cNvSpPr/>
      </xdr:nvSpPr>
      <xdr:spPr>
        <a:xfrm>
          <a:off x="0" y="0"/>
          <a:ext cx="0" cy="0"/>
        </a:xfrm>
      </xdr:spPr>
    </xdr:sp>
    <xdr:clientData/>
  </xdr:twoCellAnchor>
  <xdr:twoCellAnchor editAs="oneCell">
    <xdr:from>
      <xdr:col>18</xdr:col>
      <xdr:colOff>476250</xdr:colOff>
      <xdr:row>25</xdr:row>
      <xdr:rowOff>9525</xdr:rowOff>
    </xdr:from>
    <xdr:to>
      <xdr:col>20</xdr:col>
      <xdr:colOff>428625</xdr:colOff>
      <xdr:row>31</xdr:row>
      <xdr:rowOff>123825</xdr:rowOff>
    </xdr:to>
    <xdr:sp macro="" textlink="">
      <xdr:nvSpPr>
        <xdr:cNvPr id="83" name="Urban_or_Rural_Area 1">
          <a:extLst>
            <a:ext uri="{FF2B5EF4-FFF2-40B4-BE49-F238E27FC236}">
              <a16:creationId xmlns:a16="http://schemas.microsoft.com/office/drawing/2014/main" id="{00000000-0008-0000-0500-000053000000}"/>
            </a:ext>
          </a:extLst>
        </xdr:cNvPr>
        <xdr:cNvSpPr/>
      </xdr:nvSpPr>
      <xdr:spPr>
        <a:xfrm>
          <a:off x="11144250" y="4772025"/>
          <a:ext cx="1171575" cy="1257300"/>
        </a:xfrm>
      </xdr:spPr>
    </xdr:sp>
    <xdr:clientData/>
  </xdr:twoCellAnchor>
  <xdr:twoCellAnchor editAs="oneCell">
    <xdr:from>
      <xdr:col>0</xdr:col>
      <xdr:colOff>193592</xdr:colOff>
      <xdr:row>2</xdr:row>
      <xdr:rowOff>38099</xdr:rowOff>
    </xdr:from>
    <xdr:to>
      <xdr:col>2</xdr:col>
      <xdr:colOff>104775</xdr:colOff>
      <xdr:row>4</xdr:row>
      <xdr:rowOff>123846</xdr:rowOff>
    </xdr:to>
    <xdr:pic>
      <xdr:nvPicPr>
        <xdr:cNvPr id="85" name="Picture 84">
          <a:extLst>
            <a:ext uri="{FF2B5EF4-FFF2-40B4-BE49-F238E27FC236}">
              <a16:creationId xmlns:a16="http://schemas.microsoft.com/office/drawing/2014/main" id="{00000000-0008-0000-0500-000055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93040" y="418465"/>
          <a:ext cx="1130935" cy="467360"/>
        </a:xfrm>
        <a:prstGeom prst="rect">
          <a:avLst/>
        </a:prstGeom>
      </xdr:spPr>
    </xdr:pic>
    <xdr:clientData/>
  </xdr:twoCellAnchor>
  <xdr:oneCellAnchor>
    <xdr:from>
      <xdr:col>1</xdr:col>
      <xdr:colOff>352425</xdr:colOff>
      <xdr:row>22</xdr:row>
      <xdr:rowOff>6957</xdr:rowOff>
    </xdr:from>
    <xdr:ext cx="45719" cy="5170031"/>
    <xdr:sp macro="" textlink="">
      <xdr:nvSpPr>
        <xdr:cNvPr id="86" name="TextBox 85">
          <a:extLst>
            <a:ext uri="{FF2B5EF4-FFF2-40B4-BE49-F238E27FC236}">
              <a16:creationId xmlns:a16="http://schemas.microsoft.com/office/drawing/2014/main" id="{00000000-0008-0000-0500-000056000000}"/>
            </a:ext>
          </a:extLst>
        </xdr:cNvPr>
        <xdr:cNvSpPr txBox="1"/>
      </xdr:nvSpPr>
      <xdr:spPr>
        <a:xfrm>
          <a:off x="962025" y="4197350"/>
          <a:ext cx="45085" cy="5170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900"/>
            <a:t>This Photo by Unknown Author is licensed under CC BY-NC</a:t>
          </a:r>
        </a:p>
      </xdr:txBody>
    </xdr:sp>
    <xdr:clientData/>
  </xdr:oneCellAnchor>
  <xdr:twoCellAnchor editAs="oneCell">
    <xdr:from>
      <xdr:col>0</xdr:col>
      <xdr:colOff>276225</xdr:colOff>
      <xdr:row>13</xdr:row>
      <xdr:rowOff>171450</xdr:rowOff>
    </xdr:from>
    <xdr:to>
      <xdr:col>1</xdr:col>
      <xdr:colOff>581025</xdr:colOff>
      <xdr:row>18</xdr:row>
      <xdr:rowOff>133350</xdr:rowOff>
    </xdr:to>
    <xdr:pic>
      <xdr:nvPicPr>
        <xdr:cNvPr id="88" name="Graphic 87" descr="Database with solid fill">
          <a:hlinkClick xmlns:r="http://schemas.openxmlformats.org/officeDocument/2006/relationships" r:id="rId19"/>
          <a:extLst>
            <a:ext uri="{FF2B5EF4-FFF2-40B4-BE49-F238E27FC236}">
              <a16:creationId xmlns:a16="http://schemas.microsoft.com/office/drawing/2014/main" id="{00000000-0008-0000-0500-000058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276225" y="2647950"/>
          <a:ext cx="914400" cy="914400"/>
        </a:xfrm>
        <a:prstGeom prst="rect">
          <a:avLst/>
        </a:prstGeom>
      </xdr:spPr>
    </xdr:pic>
    <xdr:clientData/>
  </xdr:twoCellAnchor>
  <xdr:twoCellAnchor editAs="oneCell">
    <xdr:from>
      <xdr:col>0</xdr:col>
      <xdr:colOff>264300</xdr:colOff>
      <xdr:row>6</xdr:row>
      <xdr:rowOff>159525</xdr:rowOff>
    </xdr:from>
    <xdr:to>
      <xdr:col>1</xdr:col>
      <xdr:colOff>569100</xdr:colOff>
      <xdr:row>11</xdr:row>
      <xdr:rowOff>121425</xdr:rowOff>
    </xdr:to>
    <xdr:pic>
      <xdr:nvPicPr>
        <xdr:cNvPr id="90" name="Graphic 89" descr="Presentation with pie chart with solid fill">
          <a:hlinkClick xmlns:r="http://schemas.openxmlformats.org/officeDocument/2006/relationships" r:id="rId22"/>
          <a:extLst>
            <a:ext uri="{FF2B5EF4-FFF2-40B4-BE49-F238E27FC236}">
              <a16:creationId xmlns:a16="http://schemas.microsoft.com/office/drawing/2014/main" id="{00000000-0008-0000-0500-00005A00000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264160" y="1302385"/>
          <a:ext cx="914400" cy="914400"/>
        </a:xfrm>
        <a:prstGeom prst="rect">
          <a:avLst/>
        </a:prstGeom>
      </xdr:spPr>
    </xdr:pic>
    <xdr:clientData/>
  </xdr:twoCellAnchor>
  <xdr:twoCellAnchor editAs="oneCell">
    <xdr:from>
      <xdr:col>0</xdr:col>
      <xdr:colOff>314325</xdr:colOff>
      <xdr:row>19</xdr:row>
      <xdr:rowOff>95249</xdr:rowOff>
    </xdr:from>
    <xdr:to>
      <xdr:col>1</xdr:col>
      <xdr:colOff>514350</xdr:colOff>
      <xdr:row>23</xdr:row>
      <xdr:rowOff>142874</xdr:rowOff>
    </xdr:to>
    <xdr:pic>
      <xdr:nvPicPr>
        <xdr:cNvPr id="92" name="Graphic 91" descr="Email with solid fill">
          <a:hlinkClick xmlns:r="http://schemas.openxmlformats.org/officeDocument/2006/relationships" r:id="rId25"/>
          <a:extLst>
            <a:ext uri="{FF2B5EF4-FFF2-40B4-BE49-F238E27FC236}">
              <a16:creationId xmlns:a16="http://schemas.microsoft.com/office/drawing/2014/main" id="{00000000-0008-0000-0500-00005C00000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314325" y="3714115"/>
          <a:ext cx="809625" cy="809625"/>
        </a:xfrm>
        <a:prstGeom prst="rect">
          <a:avLst/>
        </a:prstGeom>
      </xdr:spPr>
    </xdr:pic>
    <xdr:clientData/>
  </xdr:twoCellAnchor>
  <xdr:twoCellAnchor editAs="oneCell">
    <xdr:from>
      <xdr:col>0</xdr:col>
      <xdr:colOff>219075</xdr:colOff>
      <xdr:row>25</xdr:row>
      <xdr:rowOff>114300</xdr:rowOff>
    </xdr:from>
    <xdr:to>
      <xdr:col>1</xdr:col>
      <xdr:colOff>523875</xdr:colOff>
      <xdr:row>30</xdr:row>
      <xdr:rowOff>76200</xdr:rowOff>
    </xdr:to>
    <xdr:pic>
      <xdr:nvPicPr>
        <xdr:cNvPr id="94" name="Graphic 93" descr="Internet with solid fill">
          <a:hlinkClick xmlns:r="http://schemas.openxmlformats.org/officeDocument/2006/relationships" r:id="rId28"/>
          <a:extLst>
            <a:ext uri="{FF2B5EF4-FFF2-40B4-BE49-F238E27FC236}">
              <a16:creationId xmlns:a16="http://schemas.microsoft.com/office/drawing/2014/main" id="{00000000-0008-0000-0500-00005E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219075" y="4876800"/>
          <a:ext cx="914400" cy="914400"/>
        </a:xfrm>
        <a:prstGeom prst="rect">
          <a:avLst/>
        </a:prstGeom>
      </xdr:spPr>
    </xdr:pic>
    <xdr:clientData/>
  </xdr:twoCellAnchor>
  <xdr:twoCellAnchor>
    <xdr:from>
      <xdr:col>17</xdr:col>
      <xdr:colOff>22411</xdr:colOff>
      <xdr:row>13</xdr:row>
      <xdr:rowOff>56029</xdr:rowOff>
    </xdr:from>
    <xdr:to>
      <xdr:col>21</xdr:col>
      <xdr:colOff>201705</xdr:colOff>
      <xdr:row>22</xdr:row>
      <xdr:rowOff>33618</xdr:rowOff>
    </xdr:to>
    <mc:AlternateContent xmlns:mc="http://schemas.openxmlformats.org/markup-compatibility/2006">
      <mc:Choice xmlns:cx1="http://schemas.microsoft.com/office/drawing/2015/9/8/chartex" Requires="cx1">
        <xdr:graphicFrame macro="">
          <xdr:nvGraphicFramePr>
            <xdr:cNvPr id="29" name="Chart 28">
              <a:extLst>
                <a:ext uri="{FF2B5EF4-FFF2-40B4-BE49-F238E27FC236}">
                  <a16:creationId xmlns:a16="http://schemas.microsoft.com/office/drawing/2014/main" id="{E3AE5BDB-AA37-4866-B1F9-91DF065731A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1"/>
            </a:graphicData>
          </a:graphic>
        </xdr:graphicFrame>
      </mc:Choice>
      <mc:Fallback>
        <xdr:sp macro="" textlink="">
          <xdr:nvSpPr>
            <xdr:cNvPr id="0" name=""/>
            <xdr:cNvSpPr>
              <a:spLocks noTextEdit="1"/>
            </xdr:cNvSpPr>
          </xdr:nvSpPr>
          <xdr:spPr>
            <a:xfrm>
              <a:off x="10080811" y="2532529"/>
              <a:ext cx="2617694" cy="169208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15</xdr:col>
      <xdr:colOff>369794</xdr:colOff>
      <xdr:row>25</xdr:row>
      <xdr:rowOff>95249</xdr:rowOff>
    </xdr:from>
    <xdr:to>
      <xdr:col>18</xdr:col>
      <xdr:colOff>285750</xdr:colOff>
      <xdr:row>33</xdr:row>
      <xdr:rowOff>89646</xdr:rowOff>
    </xdr:to>
    <mc:AlternateContent xmlns:mc="http://schemas.openxmlformats.org/markup-compatibility/2006" xmlns:tsle="http://schemas.microsoft.com/office/drawing/2012/timeslicer">
      <mc:Choice Requires="tsle">
        <xdr:graphicFrame macro="">
          <xdr:nvGraphicFramePr>
            <xdr:cNvPr id="31" name="Accident Date 1">
              <a:extLst>
                <a:ext uri="{FF2B5EF4-FFF2-40B4-BE49-F238E27FC236}">
                  <a16:creationId xmlns:a16="http://schemas.microsoft.com/office/drawing/2014/main" id="{5F100208-B1BF-47D1-A27F-AB0CBC0B561E}"/>
                </a:ext>
              </a:extLst>
            </xdr:cNvPr>
            <xdr:cNvGraphicFramePr/>
          </xdr:nvGraphicFramePr>
          <xdr:xfrm>
            <a:off x="0" y="0"/>
            <a:ext cx="0" cy="0"/>
          </xdr:xfrm>
          <a:graphic>
            <a:graphicData uri="http://schemas.microsoft.com/office/drawing/2012/timeslicer">
              <tsle:timeslicer name="Accident Date 1"/>
            </a:graphicData>
          </a:graphic>
        </xdr:graphicFrame>
      </mc:Choice>
      <mc:Fallback xmlns="">
        <xdr:sp macro="" textlink="">
          <xdr:nvSpPr>
            <xdr:cNvPr id="0" name=""/>
            <xdr:cNvSpPr>
              <a:spLocks noTextEdit="1"/>
            </xdr:cNvSpPr>
          </xdr:nvSpPr>
          <xdr:spPr>
            <a:xfrm>
              <a:off x="9155205" y="4840941"/>
              <a:ext cx="2319619" cy="1288678"/>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5</xdr:col>
      <xdr:colOff>134471</xdr:colOff>
      <xdr:row>11</xdr:row>
      <xdr:rowOff>89647</xdr:rowOff>
    </xdr:from>
    <xdr:to>
      <xdr:col>12</xdr:col>
      <xdr:colOff>369794</xdr:colOff>
      <xdr:row>22</xdr:row>
      <xdr:rowOff>11206</xdr:rowOff>
    </xdr:to>
    <xdr:sp macro="" textlink="">
      <xdr:nvSpPr>
        <xdr:cNvPr id="41" name="Rectangle: Rounded Corners 40">
          <a:extLst>
            <a:ext uri="{FF2B5EF4-FFF2-40B4-BE49-F238E27FC236}">
              <a16:creationId xmlns:a16="http://schemas.microsoft.com/office/drawing/2014/main" id="{47D781BC-DA17-4FCB-9100-CE3505AC71AD}"/>
            </a:ext>
          </a:extLst>
        </xdr:cNvPr>
        <xdr:cNvSpPr/>
      </xdr:nvSpPr>
      <xdr:spPr>
        <a:xfrm>
          <a:off x="3160059" y="2185147"/>
          <a:ext cx="4179794" cy="2017059"/>
        </a:xfrm>
        <a:prstGeom prst="roundRect">
          <a:avLst>
            <a:gd name="adj" fmla="val 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latin typeface="Copperplate Gothic Bold" panose="020E0705020206020404" pitchFamily="34" charset="0"/>
          </a:endParaRPr>
        </a:p>
      </xdr:txBody>
    </xdr:sp>
    <xdr:clientData/>
  </xdr:twoCellAnchor>
  <xdr:twoCellAnchor>
    <xdr:from>
      <xdr:col>5</xdr:col>
      <xdr:colOff>381000</xdr:colOff>
      <xdr:row>12</xdr:row>
      <xdr:rowOff>89648</xdr:rowOff>
    </xdr:from>
    <xdr:to>
      <xdr:col>12</xdr:col>
      <xdr:colOff>291353</xdr:colOff>
      <xdr:row>13</xdr:row>
      <xdr:rowOff>134472</xdr:rowOff>
    </xdr:to>
    <xdr:sp macro="" textlink="">
      <xdr:nvSpPr>
        <xdr:cNvPr id="42" name="TextBox 41">
          <a:extLst>
            <a:ext uri="{FF2B5EF4-FFF2-40B4-BE49-F238E27FC236}">
              <a16:creationId xmlns:a16="http://schemas.microsoft.com/office/drawing/2014/main" id="{BF763633-6CD2-A17B-E31D-364689DA63B8}"/>
            </a:ext>
          </a:extLst>
        </xdr:cNvPr>
        <xdr:cNvSpPr txBox="1"/>
      </xdr:nvSpPr>
      <xdr:spPr>
        <a:xfrm>
          <a:off x="3406588" y="2375648"/>
          <a:ext cx="3854824" cy="235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latin typeface="Copperplate Gothic Bold" panose="020E0705020206020404" pitchFamily="34" charset="0"/>
          </a:endParaRPr>
        </a:p>
      </xdr:txBody>
    </xdr:sp>
    <xdr:clientData/>
  </xdr:twoCellAnchor>
  <xdr:twoCellAnchor>
    <xdr:from>
      <xdr:col>5</xdr:col>
      <xdr:colOff>89648</xdr:colOff>
      <xdr:row>11</xdr:row>
      <xdr:rowOff>47625</xdr:rowOff>
    </xdr:from>
    <xdr:to>
      <xdr:col>11</xdr:col>
      <xdr:colOff>11207</xdr:colOff>
      <xdr:row>22</xdr:row>
      <xdr:rowOff>67235</xdr:rowOff>
    </xdr:to>
    <xdr:sp macro="" textlink="">
      <xdr:nvSpPr>
        <xdr:cNvPr id="45" name="Rectangle: Rounded Corners 44">
          <a:extLst>
            <a:ext uri="{FF2B5EF4-FFF2-40B4-BE49-F238E27FC236}">
              <a16:creationId xmlns:a16="http://schemas.microsoft.com/office/drawing/2014/main" id="{98426CB4-8E31-4206-91F9-8CB73FD19FA9}"/>
            </a:ext>
          </a:extLst>
        </xdr:cNvPr>
        <xdr:cNvSpPr/>
      </xdr:nvSpPr>
      <xdr:spPr>
        <a:xfrm>
          <a:off x="3115236" y="2143125"/>
          <a:ext cx="3260912" cy="2115110"/>
        </a:xfrm>
        <a:prstGeom prst="roundRect">
          <a:avLst>
            <a:gd name="adj" fmla="val 0"/>
          </a:avLst>
        </a:prstGeom>
        <a:solidFill>
          <a:srgbClr val="303B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latin typeface="Copperplate Gothic Bold" panose="020E0705020206020404" pitchFamily="34" charset="0"/>
          </a:endParaRPr>
        </a:p>
      </xdr:txBody>
    </xdr:sp>
    <xdr:clientData/>
  </xdr:twoCellAnchor>
  <xdr:twoCellAnchor>
    <xdr:from>
      <xdr:col>5</xdr:col>
      <xdr:colOff>324970</xdr:colOff>
      <xdr:row>11</xdr:row>
      <xdr:rowOff>145677</xdr:rowOff>
    </xdr:from>
    <xdr:to>
      <xdr:col>10</xdr:col>
      <xdr:colOff>459440</xdr:colOff>
      <xdr:row>13</xdr:row>
      <xdr:rowOff>33619</xdr:rowOff>
    </xdr:to>
    <xdr:sp macro="" textlink="">
      <xdr:nvSpPr>
        <xdr:cNvPr id="57" name="TextBox 56">
          <a:extLst>
            <a:ext uri="{FF2B5EF4-FFF2-40B4-BE49-F238E27FC236}">
              <a16:creationId xmlns:a16="http://schemas.microsoft.com/office/drawing/2014/main" id="{FF417C79-1016-2A7C-8921-E15B74769488}"/>
            </a:ext>
          </a:extLst>
        </xdr:cNvPr>
        <xdr:cNvSpPr txBox="1"/>
      </xdr:nvSpPr>
      <xdr:spPr>
        <a:xfrm>
          <a:off x="3350558" y="2241177"/>
          <a:ext cx="2958353" cy="2689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100" u="sng">
              <a:solidFill>
                <a:schemeClr val="bg1"/>
              </a:solidFill>
              <a:effectLst/>
              <a:latin typeface="Copperplate Gothic Bold" panose="020E0705020206020404" pitchFamily="34" charset="0"/>
              <a:ea typeface="+mn-ea"/>
              <a:cs typeface="+mn-cs"/>
            </a:rPr>
            <a:t>CY Casualitie</a:t>
          </a:r>
          <a:r>
            <a:rPr lang="en-IN" sz="1100" u="sng" baseline="0">
              <a:solidFill>
                <a:schemeClr val="bg1"/>
              </a:solidFill>
              <a:effectLst/>
              <a:latin typeface="Copperplate Gothic Bold" panose="020E0705020206020404" pitchFamily="34" charset="0"/>
              <a:ea typeface="+mn-ea"/>
              <a:cs typeface="+mn-cs"/>
            </a:rPr>
            <a:t> Vs PY Casualities Monthly trend</a:t>
          </a:r>
          <a:endParaRPr lang="en-IN">
            <a:solidFill>
              <a:schemeClr val="bg1"/>
            </a:solidFill>
            <a:effectLst/>
            <a:latin typeface="Copperplate Gothic Bold" panose="020E0705020206020404" pitchFamily="34" charset="0"/>
          </a:endParaRPr>
        </a:p>
        <a:p>
          <a:endParaRPr lang="en-IN" sz="1100">
            <a:solidFill>
              <a:schemeClr val="bg1"/>
            </a:solidFill>
            <a:latin typeface="Copperplate Gothic Bold" panose="020E0705020206020404" pitchFamily="34" charset="0"/>
          </a:endParaRPr>
        </a:p>
      </xdr:txBody>
    </xdr:sp>
    <xdr:clientData/>
  </xdr:twoCellAnchor>
  <xdr:twoCellAnchor>
    <xdr:from>
      <xdr:col>5</xdr:col>
      <xdr:colOff>145677</xdr:colOff>
      <xdr:row>13</xdr:row>
      <xdr:rowOff>22412</xdr:rowOff>
    </xdr:from>
    <xdr:to>
      <xdr:col>10</xdr:col>
      <xdr:colOff>459441</xdr:colOff>
      <xdr:row>21</xdr:row>
      <xdr:rowOff>33618</xdr:rowOff>
    </xdr:to>
    <xdr:graphicFrame macro="">
      <xdr:nvGraphicFramePr>
        <xdr:cNvPr id="61" name="Chart 60">
          <a:extLst>
            <a:ext uri="{FF2B5EF4-FFF2-40B4-BE49-F238E27FC236}">
              <a16:creationId xmlns:a16="http://schemas.microsoft.com/office/drawing/2014/main" id="{B3A6DDBE-29FD-4213-B6D2-C370455807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2"/>
        </a:graphicData>
      </a:graphic>
    </xdr:graphicFrame>
    <xdr:clientData/>
  </xdr:twoCellAnchor>
  <xdr:twoCellAnchor editAs="oneCell">
    <xdr:from>
      <xdr:col>18</xdr:col>
      <xdr:colOff>358587</xdr:colOff>
      <xdr:row>25</xdr:row>
      <xdr:rowOff>108137</xdr:rowOff>
    </xdr:from>
    <xdr:to>
      <xdr:col>21</xdr:col>
      <xdr:colOff>168087</xdr:colOff>
      <xdr:row>33</xdr:row>
      <xdr:rowOff>112059</xdr:rowOff>
    </xdr:to>
    <mc:AlternateContent xmlns:mc="http://schemas.openxmlformats.org/markup-compatibility/2006">
      <mc:Choice xmlns:a14="http://schemas.microsoft.com/office/drawing/2010/main" Requires="a14">
        <xdr:graphicFrame macro="">
          <xdr:nvGraphicFramePr>
            <xdr:cNvPr id="3" name="Urban_or_Rural_Area 1">
              <a:extLst>
                <a:ext uri="{FF2B5EF4-FFF2-40B4-BE49-F238E27FC236}">
                  <a16:creationId xmlns:a16="http://schemas.microsoft.com/office/drawing/2014/main" id="{8B08C1FB-B290-411F-ACD3-F68040C7AB55}"/>
                </a:ext>
              </a:extLst>
            </xdr:cNvPr>
            <xdr:cNvGraphicFramePr/>
          </xdr:nvGraphicFramePr>
          <xdr:xfrm>
            <a:off x="0" y="0"/>
            <a:ext cx="0" cy="0"/>
          </xdr:xfrm>
          <a:graphic>
            <a:graphicData uri="http://schemas.microsoft.com/office/drawing/2010/slicer">
              <sle:slicer xmlns:sle="http://schemas.microsoft.com/office/drawing/2010/slicer" name="Urban_or_Rural_Area 1"/>
            </a:graphicData>
          </a:graphic>
        </xdr:graphicFrame>
      </mc:Choice>
      <mc:Fallback>
        <xdr:sp macro="" textlink="">
          <xdr:nvSpPr>
            <xdr:cNvPr id="0" name=""/>
            <xdr:cNvSpPr>
              <a:spLocks noTextEdit="1"/>
            </xdr:cNvSpPr>
          </xdr:nvSpPr>
          <xdr:spPr>
            <a:xfrm>
              <a:off x="11004606" y="4870637"/>
              <a:ext cx="1633904" cy="15279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c:userShapes xmlns:c="http://schemas.openxmlformats.org/drawingml/2006/chart">
  <cdr:relSizeAnchor xmlns:cdr="http://schemas.openxmlformats.org/drawingml/2006/chartDrawing">
    <cdr:from>
      <cdr:x>0.40885</cdr:x>
      <cdr:y>0.38488</cdr:y>
    </cdr:from>
    <cdr:to>
      <cdr:x>0.99479</cdr:x>
      <cdr:y>0.87972</cdr:y>
    </cdr:to>
    <cdr:sp macro="" textlink="'Primary KPI''s'!$E$46">
      <cdr:nvSpPr>
        <cdr:cNvPr id="2" name="Rectangles 1"/>
        <cdr:cNvSpPr/>
      </cdr:nvSpPr>
      <cdr:spPr>
        <a:xfrm xmlns:a="http://schemas.openxmlformats.org/drawingml/2006/main">
          <a:off x="498475" y="355600"/>
          <a:ext cx="714375" cy="457199"/>
        </a:xfrm>
        <a:prstGeom xmlns:a="http://schemas.openxmlformats.org/drawingml/2006/main" prst="rect">
          <a:avLst/>
        </a:prstGeom>
        <a:noFill xmlns:a="http://schemas.openxmlformats.org/drawingml/2006/main"/>
        <a:ln xmlns:a="http://schemas.openxmlformats.org/drawingml/2006/main">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ot="0" spcFirstLastPara="0" vert="horz" wrap="square" lIns="91440" tIns="45720" rIns="91440" bIns="45720" numCol="1" spcCol="0" rtlCol="0" fromWordArt="0" anchor="t" anchorCtr="0" forceAA="0" compatLnSpc="1">
          <a:noAutofit/>
        </a:bodyP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marL="0" indent="0" algn="l"/>
          <a:fld id="{CF5CCB38-70FF-4014-86E4-E3449C2AFAF0}" type="TxLink">
            <a:rPr lang="en-US" sz="1200" b="0" i="0" u="none" strike="noStrike">
              <a:solidFill>
                <a:schemeClr val="bg1"/>
              </a:solidFill>
              <a:latin typeface="Copperplate Gothic Bold" panose="020E0705020206020404" pitchFamily="34" charset="0"/>
              <a:ea typeface="+mn-ea"/>
              <a:cs typeface="Calibri" panose="020F0502020204030204"/>
            </a:rPr>
            <a:pPr marL="0" indent="0" algn="l"/>
            <a:t>80%</a:t>
          </a:fld>
          <a:endParaRPr lang="en-IN" sz="1200" b="1" i="0" u="none" strike="noStrike">
            <a:solidFill>
              <a:schemeClr val="bg1"/>
            </a:solidFill>
            <a:latin typeface="Copperplate Gothic Bold" panose="020E0705020206020404" pitchFamily="34" charset="0"/>
            <a:ea typeface="+mn-ea"/>
            <a:cs typeface="Calibri" panose="020F0502020204030204"/>
          </a:endParaRPr>
        </a:p>
      </cdr:txBody>
    </cdr:sp>
  </cdr:relSizeAnchor>
</c:userShapes>
</file>

<file path=xl/drawings/drawing8.xml><?xml version="1.0" encoding="utf-8"?>
<c:userShapes xmlns:c="http://schemas.openxmlformats.org/drawingml/2006/chart">
  <cdr:relSizeAnchor xmlns:cdr="http://schemas.openxmlformats.org/drawingml/2006/chartDrawing">
    <cdr:from>
      <cdr:x>0.02847</cdr:x>
      <cdr:y>0.02869</cdr:y>
    </cdr:from>
    <cdr:to>
      <cdr:x>0.80071</cdr:x>
      <cdr:y>0.15164</cdr:y>
    </cdr:to>
    <cdr:sp macro="" textlink="">
      <cdr:nvSpPr>
        <cdr:cNvPr id="2" name="Rectangles 1"/>
        <cdr:cNvSpPr/>
      </cdr:nvSpPr>
      <cdr:spPr>
        <a:xfrm xmlns:a="http://schemas.openxmlformats.org/drawingml/2006/main">
          <a:off x="76200" y="66675"/>
          <a:ext cx="2066925" cy="2857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IN" sz="1100"/>
        </a:p>
      </cdr:txBody>
    </cdr:sp>
  </cdr:relSizeAnchor>
  <cdr:relSizeAnchor xmlns:cdr="http://schemas.openxmlformats.org/drawingml/2006/chartDrawing">
    <cdr:from>
      <cdr:x>0.0605</cdr:x>
      <cdr:y>0.04508</cdr:y>
    </cdr:from>
    <cdr:to>
      <cdr:x>1</cdr:x>
      <cdr:y>0.12705</cdr:y>
    </cdr:to>
    <cdr:sp macro="" textlink="">
      <cdr:nvSpPr>
        <cdr:cNvPr id="3" name="Rectangles 2"/>
        <cdr:cNvSpPr/>
      </cdr:nvSpPr>
      <cdr:spPr>
        <a:xfrm xmlns:a="http://schemas.openxmlformats.org/drawingml/2006/main">
          <a:off x="161926" y="104775"/>
          <a:ext cx="2514600" cy="1905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IN" sz="1050" b="1" u="sng">
              <a:solidFill>
                <a:schemeClr val="bg1"/>
              </a:solidFill>
              <a:latin typeface="Copperplate Gothic Bold" panose="020E0705020206020404" pitchFamily="34" charset="0"/>
            </a:rPr>
            <a:t>Casualities by Location/Area</a:t>
          </a:r>
        </a:p>
      </cdr:txBody>
    </cdr:sp>
  </cdr:relSizeAnchor>
</c:userShapes>
</file>

<file path=xl/drawings/drawing9.xml><?xml version="1.0" encoding="utf-8"?>
<xdr:wsDr xmlns:xdr="http://schemas.openxmlformats.org/drawingml/2006/spreadsheetDrawing" xmlns:a="http://schemas.openxmlformats.org/drawingml/2006/main">
  <xdr:twoCellAnchor>
    <xdr:from>
      <xdr:col>0</xdr:col>
      <xdr:colOff>25483</xdr:colOff>
      <xdr:row>0</xdr:row>
      <xdr:rowOff>0</xdr:rowOff>
    </xdr:from>
    <xdr:to>
      <xdr:col>1</xdr:col>
      <xdr:colOff>492952</xdr:colOff>
      <xdr:row>34</xdr:row>
      <xdr:rowOff>3000</xdr:rowOff>
    </xdr:to>
    <xdr:sp macro="" textlink="">
      <xdr:nvSpPr>
        <xdr:cNvPr id="2" name="Rectangle: Rounded Corners 1">
          <a:extLst>
            <a:ext uri="{FF2B5EF4-FFF2-40B4-BE49-F238E27FC236}">
              <a16:creationId xmlns:a16="http://schemas.microsoft.com/office/drawing/2014/main" id="{00000000-0008-0000-0600-000002000000}"/>
            </a:ext>
          </a:extLst>
        </xdr:cNvPr>
        <xdr:cNvSpPr/>
      </xdr:nvSpPr>
      <xdr:spPr>
        <a:xfrm>
          <a:off x="25400" y="0"/>
          <a:ext cx="1067435" cy="6479540"/>
        </a:xfrm>
        <a:prstGeom prst="roundRect">
          <a:avLst>
            <a:gd name="adj" fmla="val 2002"/>
          </a:avLst>
        </a:prstGeom>
        <a:solidFill>
          <a:srgbClr val="8497B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1</xdr:row>
      <xdr:rowOff>57150</xdr:rowOff>
    </xdr:from>
    <xdr:to>
      <xdr:col>1</xdr:col>
      <xdr:colOff>517852</xdr:colOff>
      <xdr:row>3</xdr:row>
      <xdr:rowOff>142897</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247650"/>
          <a:ext cx="1117600" cy="466725"/>
        </a:xfrm>
        <a:prstGeom prst="rect">
          <a:avLst/>
        </a:prstGeom>
      </xdr:spPr>
    </xdr:pic>
    <xdr:clientData/>
  </xdr:twoCellAnchor>
  <xdr:twoCellAnchor editAs="oneCell">
    <xdr:from>
      <xdr:col>0</xdr:col>
      <xdr:colOff>82633</xdr:colOff>
      <xdr:row>13</xdr:row>
      <xdr:rowOff>1</xdr:rowOff>
    </xdr:from>
    <xdr:to>
      <xdr:col>1</xdr:col>
      <xdr:colOff>385968</xdr:colOff>
      <xdr:row>17</xdr:row>
      <xdr:rowOff>152401</xdr:rowOff>
    </xdr:to>
    <xdr:pic>
      <xdr:nvPicPr>
        <xdr:cNvPr id="5" name="Graphic 4" descr="Database with solid fill">
          <a:hlinkClick xmlns:r="http://schemas.openxmlformats.org/officeDocument/2006/relationships" r:id="rId2"/>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82550" y="2476500"/>
          <a:ext cx="902970" cy="914400"/>
        </a:xfrm>
        <a:prstGeom prst="rect">
          <a:avLst/>
        </a:prstGeom>
      </xdr:spPr>
    </xdr:pic>
    <xdr:clientData/>
  </xdr:twoCellAnchor>
  <xdr:twoCellAnchor editAs="oneCell">
    <xdr:from>
      <xdr:col>0</xdr:col>
      <xdr:colOff>70708</xdr:colOff>
      <xdr:row>5</xdr:row>
      <xdr:rowOff>178576</xdr:rowOff>
    </xdr:from>
    <xdr:to>
      <xdr:col>1</xdr:col>
      <xdr:colOff>374043</xdr:colOff>
      <xdr:row>10</xdr:row>
      <xdr:rowOff>140476</xdr:rowOff>
    </xdr:to>
    <xdr:pic>
      <xdr:nvPicPr>
        <xdr:cNvPr id="6" name="Graphic 5" descr="Presentation with pie chart with solid fill">
          <a:hlinkClick xmlns:r="http://schemas.openxmlformats.org/officeDocument/2006/relationships" r:id="rId2"/>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70485" y="1130935"/>
          <a:ext cx="903605" cy="914400"/>
        </a:xfrm>
        <a:prstGeom prst="rect">
          <a:avLst/>
        </a:prstGeom>
      </xdr:spPr>
    </xdr:pic>
    <xdr:clientData/>
  </xdr:twoCellAnchor>
  <xdr:twoCellAnchor editAs="oneCell">
    <xdr:from>
      <xdr:col>0</xdr:col>
      <xdr:colOff>120733</xdr:colOff>
      <xdr:row>18</xdr:row>
      <xdr:rowOff>114300</xdr:rowOff>
    </xdr:from>
    <xdr:to>
      <xdr:col>1</xdr:col>
      <xdr:colOff>319293</xdr:colOff>
      <xdr:row>22</xdr:row>
      <xdr:rowOff>161925</xdr:rowOff>
    </xdr:to>
    <xdr:pic>
      <xdr:nvPicPr>
        <xdr:cNvPr id="7" name="Graphic 6" descr="Email with solid fill">
          <a:hlinkClick xmlns:r="http://schemas.openxmlformats.org/officeDocument/2006/relationships" r:id="rId7"/>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20650" y="3543300"/>
          <a:ext cx="798195" cy="809625"/>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64.788986921296" backgroundQuery="1" createdVersion="8" refreshedVersion="8" minRefreshableVersion="3" recordCount="0" supportSubquery="1" supportAdvancedDrill="1" xr:uid="{AA1B5CC7-CFC6-4836-B48A-49F9DA30447B}">
  <cacheSource type="external" connectionId="3"/>
  <cacheFields count="3">
    <cacheField name="[Measures].[Sum of Number_of_Casualties]" caption="Sum of Number_of_Casualties" numFmtId="0" hierarchy="29" level="32767"/>
    <cacheField name="[Sheet1].[Road_Type].[Road_Type]" caption="Road_Type" numFmtId="0" hierarchy="17" level="1">
      <sharedItems containsBlank="1" count="6">
        <m/>
        <s v="Dual carriageway"/>
        <s v="One way street"/>
        <s v="Roundabout"/>
        <s v="Single carriageway"/>
        <s v="Slip road"/>
      </sharedItems>
    </cacheField>
    <cacheField name="[Sheet1].[Urban_or_Rural_Area].[Urban_or_Rural_Area]" caption="Urban_or_Rural_Area" numFmtId="0" hierarchy="20" level="1">
      <sharedItems containsSemiMixedTypes="0" containsNonDate="0" containsString="0"/>
    </cacheField>
  </cacheFields>
  <cacheHierarchies count="30">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Month]" caption="Month" attribute="1" defaultMemberUniqueName="[Sheet1].[Month].[All]" allUniqueName="[Sheet1].[Month].[All]" dimensionUniqueName="[Sheet1]" displayFolder="" count="2" memberValueDatatype="130" unbalanced="0"/>
    <cacheHierarchy uniqueName="[Sheet1].[Year]" caption="Year" attribute="1" defaultMemberUniqueName="[Sheet1].[Year].[All]" allUniqueName="[Sheet1].[Year].[All]" dimensionUniqueName="[Sheet1]" displayFolder="" count="2" memberValueDatatype="130" unbalanced="0"/>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cacheHierarchy uniqueName="[Sheet1].[Road_Type]" caption="Road_Type" attribute="1" defaultMemberUniqueName="[Sheet1].[Road_Type].[All]" allUniqueName="[Sheet1].[Road_Type].[All]" dimensionUniqueName="[Sheet1]" displayFolder="" count="2" memberValueDatatype="130" unbalanced="0">
      <fieldsUsage count="2">
        <fieldUsage x="-1"/>
        <fieldUsage x="1"/>
      </fieldsUsage>
    </cacheHierarchy>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2"/>
      </fieldsUsage>
    </cacheHierarchy>
    <cacheHierarchy uniqueName="[Sheet1].[Weather_Conditions]" caption="Weather_Conditions" attribute="1" defaultMemberUniqueName="[Sheet1].[Weather_Conditions].[All]" allUniqueName="[Sheet1].[Weather_Conditions].[All]" dimensionUniqueName="[Sheet1]" displayFolder="" count="2"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Accident Date (Year)]" caption="Accident Date (Year)" attribute="1" defaultMemberUniqueName="[Sheet1].[Accident Date (Year)].[All]" allUniqueName="[Sheet1].[Accident Date (Year)].[All]" dimensionUniqueName="[Sheet1]" displayFolder="" count="2" memberValueDatatype="130" unbalanced="0"/>
    <cacheHierarchy uniqueName="[Sheet1].[Accident Date (Quarter)]" caption="Accident Date (Quarter)" attribute="1" defaultMemberUniqueName="[Sheet1].[Accident Date (Quarter)].[All]" allUniqueName="[Sheet1].[Accident Date (Quarter)].[All]" dimensionUniqueName="[Sheet1]" displayFolder="" count="2"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cacheHierarchy uniqueName="[Sheet1].[Accident Date (Month Index)]" caption="Accident Date (Month Index)" attribute="1" defaultMemberUniqueName="[Sheet1].[Accident Date (Month Index)].[All]" allUniqueName="[Sheet1].[Accident Date (Month Index)].[All]" dimensionUniqueName="[Sheet1]" displayFolder="" count="2"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64.788987268519" backgroundQuery="1" createdVersion="8" refreshedVersion="8" minRefreshableVersion="3" recordCount="0" supportSubquery="1" supportAdvancedDrill="1" xr:uid="{F0368A98-755C-4944-B121-D37BE4784B6D}">
  <cacheSource type="external" connectionId="3"/>
  <cacheFields count="3">
    <cacheField name="[Measures].[Sum of Number_of_Casualties]" caption="Sum of Number_of_Casualties" numFmtId="0" hierarchy="29" level="32767"/>
    <cacheField name="[Sheet1].[Road_Surface_Conditions].[Road_Surface_Conditions]" caption="Road_Surface_Conditions" numFmtId="0" hierarchy="16" level="1">
      <sharedItems containsBlank="1" count="6">
        <m/>
        <s v="Dry"/>
        <s v="Flood over 3cm. deep"/>
        <s v="Frost or ice"/>
        <s v="Snow"/>
        <s v="Wet or damp"/>
      </sharedItems>
    </cacheField>
    <cacheField name="[Sheet1].[Urban_or_Rural_Area].[Urban_or_Rural_Area]" caption="Urban_or_Rural_Area" numFmtId="0" hierarchy="20" level="1">
      <sharedItems containsSemiMixedTypes="0" containsNonDate="0" containsString="0"/>
    </cacheField>
  </cacheFields>
  <cacheHierarchies count="30">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Month]" caption="Month" attribute="1" defaultMemberUniqueName="[Sheet1].[Month].[All]" allUniqueName="[Sheet1].[Month].[All]" dimensionUniqueName="[Sheet1]" displayFolder="" count="0" memberValueDatatype="130" unbalanced="0"/>
    <cacheHierarchy uniqueName="[Sheet1].[Year]" caption="Year" attribute="1" defaultMemberUniqueName="[Sheet1].[Year].[All]" allUniqueName="[Sheet1].[Year].[All]" dimensionUniqueName="[Sheet1]" displayFolder="" count="0" memberValueDatatype="130"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fieldsUsage count="2">
        <fieldUsage x="-1"/>
        <fieldUsage x="1"/>
      </fieldsUsage>
    </cacheHierarchy>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2"/>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0" memberValueDatatype="130" unbalanced="0"/>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64.788987615742" backgroundQuery="1" createdVersion="8" refreshedVersion="8" minRefreshableVersion="3" recordCount="0" supportSubquery="1" supportAdvancedDrill="1" xr:uid="{CF218A34-C754-4F63-9FEA-2194CB04EB36}">
  <cacheSource type="external" connectionId="3"/>
  <cacheFields count="3">
    <cacheField name="[Measures].[Sum of Number_of_Casualties]" caption="Sum of Number_of_Casualties" numFmtId="0" hierarchy="29" level="32767"/>
    <cacheField name="[Sheet1].[Light_Conditions].[Light_Conditions]" caption="Light_Conditions" numFmtId="0" hierarchy="9" level="1">
      <sharedItems count="5">
        <s v="Darkness - lighting unknown"/>
        <s v="Darkness - lights lit"/>
        <s v="Darkness - lights unlit"/>
        <s v="Darkness - no lighting"/>
        <s v="Daylight"/>
      </sharedItems>
    </cacheField>
    <cacheField name="[Sheet1].[Urban_or_Rural_Area].[Urban_or_Rural_Area]" caption="Urban_or_Rural_Area" numFmtId="0" hierarchy="20" level="1">
      <sharedItems containsSemiMixedTypes="0" containsNonDate="0" containsString="0"/>
    </cacheField>
  </cacheFields>
  <cacheHierarchies count="30">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Month]" caption="Month" attribute="1" defaultMemberUniqueName="[Sheet1].[Month].[All]" allUniqueName="[Sheet1].[Month].[All]" dimensionUniqueName="[Sheet1]" displayFolder="" count="0" memberValueDatatype="130" unbalanced="0"/>
    <cacheHierarchy uniqueName="[Sheet1].[Year]" caption="Year" attribute="1" defaultMemberUniqueName="[Sheet1].[Year].[All]" allUniqueName="[Sheet1].[Year].[All]" dimensionUniqueName="[Sheet1]" displayFolder="" count="0" memberValueDatatype="130"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fieldsUsage count="2">
        <fieldUsage x="-1"/>
        <fieldUsage x="1"/>
      </fieldsUsage>
    </cacheHierarchy>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2"/>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0" memberValueDatatype="130" unbalanced="0"/>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64.788987962966" backgroundQuery="1" createdVersion="8" refreshedVersion="8" minRefreshableVersion="3" recordCount="0" supportSubquery="1" supportAdvancedDrill="1" xr:uid="{44FD4E6F-65CA-40B5-9564-F6F0FD1E2079}">
  <cacheSource type="external" connectionId="3"/>
  <cacheFields count="2">
    <cacheField name="[Measures].[Sum of Number_of_Casualties]" caption="Sum of Number_of_Casualties" numFmtId="0" hierarchy="29" level="32767"/>
    <cacheField name="[Sheet1].[Urban_or_Rural_Area].[Urban_or_Rural_Area]" caption="Urban_or_Rural_Area" numFmtId="0" hierarchy="20" level="1">
      <sharedItems count="2">
        <s v="Rural"/>
        <s v="Urban"/>
      </sharedItems>
    </cacheField>
  </cacheFields>
  <cacheHierarchies count="30">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Month]" caption="Month" attribute="1" defaultMemberUniqueName="[Sheet1].[Month].[All]" allUniqueName="[Sheet1].[Month].[All]" dimensionUniqueName="[Sheet1]" displayFolder="" count="0" memberValueDatatype="130" unbalanced="0"/>
    <cacheHierarchy uniqueName="[Sheet1].[Year]" caption="Year" attribute="1" defaultMemberUniqueName="[Sheet1].[Year].[All]" allUniqueName="[Sheet1].[Year].[All]" dimensionUniqueName="[Sheet1]" displayFolder="" count="0" memberValueDatatype="130"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1"/>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0" memberValueDatatype="130" unbalanced="0"/>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64.788988657405" backgroundQuery="1" createdVersion="8" refreshedVersion="8" minRefreshableVersion="3" recordCount="0" supportSubquery="1" supportAdvancedDrill="1" xr:uid="{8FA095DA-0DD4-4E8D-83A8-AE9FE4156D95}">
  <cacheSource type="external" connectionId="3"/>
  <cacheFields count="3">
    <cacheField name="[Sheet1].[Accident Date (Month)].[Accident Date (Month)]" caption="Accident Date (Month)" numFmtId="0" hierarchy="25" level="1">
      <sharedItems count="12">
        <s v="Jan"/>
        <s v="Feb"/>
        <s v="Mar"/>
        <s v="Apr"/>
        <s v="May"/>
        <s v="Jun"/>
        <s v="Jul"/>
        <s v="Aug"/>
        <s v="Sep"/>
        <s v="Oct"/>
        <s v="Nov"/>
        <s v="Dec"/>
      </sharedItems>
    </cacheField>
    <cacheField name="[Measures].[Sum of Number_of_Casualties]" caption="Sum of Number_of_Casualties" numFmtId="0" hierarchy="29" level="32767"/>
    <cacheField name="[Sheet1].[Urban_or_Rural_Area].[Urban_or_Rural_Area]" caption="Urban_or_Rural_Area" numFmtId="0" hierarchy="20" level="1">
      <sharedItems containsSemiMixedTypes="0" containsNonDate="0" containsString="0"/>
    </cacheField>
  </cacheFields>
  <cacheHierarchies count="30">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Month]" caption="Month" attribute="1" defaultMemberUniqueName="[Sheet1].[Month].[All]" allUniqueName="[Sheet1].[Month].[All]" dimensionUniqueName="[Sheet1]" displayFolder="" count="2" memberValueDatatype="130" unbalanced="0"/>
    <cacheHierarchy uniqueName="[Sheet1].[Year]" caption="Year" attribute="1" defaultMemberUniqueName="[Sheet1].[Year].[All]" allUniqueName="[Sheet1].[Year].[All]" dimensionUniqueName="[Sheet1]" displayFolder="" count="0" memberValueDatatype="130"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2"/>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2" memberValueDatatype="130" unbalanced="0"/>
    <cacheHierarchy uniqueName="[Sheet1].[Accident Date (Quarter)]" caption="Accident Date (Quarter)" attribute="1" defaultMemberUniqueName="[Sheet1].[Accident Date (Quarter)].[All]" allUniqueName="[Sheet1].[Accident Date (Quarter)].[All]" dimensionUniqueName="[Sheet1]" displayFolder="" count="2"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0"/>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64.788989004628" backgroundQuery="1" createdVersion="8" refreshedVersion="8" minRefreshableVersion="3" recordCount="0" supportSubquery="1" supportAdvancedDrill="1" xr:uid="{2F8A0DAB-9CFE-44AD-87E3-CA34F2855986}">
  <cacheSource type="external" connectionId="3"/>
  <cacheFields count="4">
    <cacheField name="[Measures].[Sum of Number_of_Casualties]" caption="Sum of Number_of_Casualties" numFmtId="0" hierarchy="29" level="32767"/>
    <cacheField name="[Sheet1].[Month].[Month]" caption="Month" numFmtId="0" hierarchy="2" level="1">
      <sharedItems count="12">
        <s v="Apr"/>
        <s v="Aug"/>
        <s v="Dec"/>
        <s v="Feb"/>
        <s v="Jan"/>
        <s v="Jul"/>
        <s v="Jun"/>
        <s v="Mar"/>
        <s v="May"/>
        <s v="Nov"/>
        <s v="Oct"/>
        <s v="Sep"/>
      </sharedItems>
    </cacheField>
    <cacheField name="[Sheet1].[Year].[Year]" caption="Year" numFmtId="0" hierarchy="3" level="1">
      <sharedItems containsSemiMixedTypes="0" containsNonDate="0" containsString="0"/>
    </cacheField>
    <cacheField name="[Sheet1].[Urban_or_Rural_Area].[Urban_or_Rural_Area]" caption="Urban_or_Rural_Area" numFmtId="0" hierarchy="20" level="1">
      <sharedItems containsSemiMixedTypes="0" containsNonDate="0" containsString="0"/>
    </cacheField>
  </cacheFields>
  <cacheHierarchies count="30">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Month]" caption="Month" attribute="1" defaultMemberUniqueName="[Sheet1].[Month].[All]" allUniqueName="[Sheet1].[Month].[All]" dimensionUniqueName="[Sheet1]" displayFolder="" count="2" memberValueDatatype="130" unbalanced="0">
      <fieldsUsage count="2">
        <fieldUsage x="-1"/>
        <fieldUsage x="1"/>
      </fieldsUsage>
    </cacheHierarchy>
    <cacheHierarchy uniqueName="[Sheet1].[Year]" caption="Year" attribute="1" defaultMemberUniqueName="[Sheet1].[Year].[All]" allUniqueName="[Sheet1].[Year].[All]" dimensionUniqueName="[Sheet1]" displayFolder="" count="2" memberValueDatatype="130" unbalanced="0">
      <fieldsUsage count="2">
        <fieldUsage x="-1"/>
        <fieldUsage x="2"/>
      </fieldsUsage>
    </cacheHierarchy>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cacheHierarchy uniqueName="[Sheet1].[Road_Type]" caption="Road_Type" attribute="1" defaultMemberUniqueName="[Sheet1].[Road_Type].[All]" allUniqueName="[Sheet1].[Road_Type].[All]" dimensionUniqueName="[Sheet1]" displayFolder="" count="2" memberValueDatatype="130" unbalanced="0"/>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3"/>
      </fieldsUsage>
    </cacheHierarchy>
    <cacheHierarchy uniqueName="[Sheet1].[Weather_Conditions]" caption="Weather_Conditions" attribute="1" defaultMemberUniqueName="[Sheet1].[Weather_Conditions].[All]" allUniqueName="[Sheet1].[Weather_Conditions].[All]" dimensionUniqueName="[Sheet1]" displayFolder="" count="2"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Accident Date (Year)]" caption="Accident Date (Year)" attribute="1" defaultMemberUniqueName="[Sheet1].[Accident Date (Year)].[All]" allUniqueName="[Sheet1].[Accident Date (Year)].[All]" dimensionUniqueName="[Sheet1]" displayFolder="" count="2" memberValueDatatype="130" unbalanced="0"/>
    <cacheHierarchy uniqueName="[Sheet1].[Accident Date (Quarter)]" caption="Accident Date (Quarter)" attribute="1" defaultMemberUniqueName="[Sheet1].[Accident Date (Quarter)].[All]" allUniqueName="[Sheet1].[Accident Date (Quarter)].[All]" dimensionUniqueName="[Sheet1]" displayFolder="" count="2"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cacheHierarchy uniqueName="[Sheet1].[Accident Date (Month Index)]" caption="Accident Date (Month Index)" attribute="1" defaultMemberUniqueName="[Sheet1].[Accident Date (Month Index)].[All]" allUniqueName="[Sheet1].[Accident Date (Month Index)].[All]" dimensionUniqueName="[Sheet1]" displayFolder="" count="2"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64.459038425928" backgroundQuery="1" createdVersion="3" refreshedVersion="8" minRefreshableVersion="3" recordCount="0" supportSubquery="1" supportAdvancedDrill="1" xr:uid="{908BA4CB-2C32-422B-93F9-7F000A101D6F}">
  <cacheSource type="external" connectionId="3">
    <extLst>
      <ext xmlns:x14="http://schemas.microsoft.com/office/spreadsheetml/2009/9/main" uri="{F057638F-6D5F-4e77-A914-E7F072B9BCA8}">
        <x14:sourceConnection name="ThisWorkbookDataModel"/>
      </ext>
    </extLst>
  </cacheSource>
  <cacheFields count="0"/>
  <cacheHierarchies count="30">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Month]" caption="Month" attribute="1" defaultMemberUniqueName="[Sheet1].[Month].[All]" allUniqueName="[Sheet1].[Month].[All]" dimensionUniqueName="[Sheet1]" displayFolder="" count="0" memberValueDatatype="130" unbalanced="0"/>
    <cacheHierarchy uniqueName="[Sheet1].[Year]" caption="Year" attribute="1" defaultMemberUniqueName="[Sheet1].[Year].[All]" allUniqueName="[Sheet1].[Year].[All]" dimensionUniqueName="[Sheet1]" displayFolder="" count="0" memberValueDatatype="130"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0" memberValueDatatype="130" unbalanced="0"/>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slicerData="1" pivotCacheId="1958738727"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63.469989120371" backgroundQuery="1" createdVersion="3" refreshedVersion="8" minRefreshableVersion="3" recordCount="0" supportSubquery="1" supportAdvancedDrill="1" xr:uid="{7DC1DD80-31F6-489C-AE7F-E65E85989BBE}">
  <cacheSource type="external" connectionId="3">
    <extLst>
      <ext xmlns:x14="http://schemas.microsoft.com/office/spreadsheetml/2009/9/main" uri="{F057638F-6D5F-4e77-A914-E7F072B9BCA8}">
        <x14:sourceConnection name="ThisWorkbookDataModel"/>
      </ext>
    </extLst>
  </cacheSource>
  <cacheFields count="0"/>
  <cacheHierarchies count="30">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Month]" caption="Month" attribute="1" defaultMemberUniqueName="[Sheet1].[Month].[All]" allUniqueName="[Sheet1].[Month].[All]" dimensionUniqueName="[Sheet1]" displayFolder="" count="0" memberValueDatatype="130" unbalanced="0"/>
    <cacheHierarchy uniqueName="[Sheet1].[Year]" caption="Year" attribute="1" defaultMemberUniqueName="[Sheet1].[Year].[All]" allUniqueName="[Sheet1].[Year].[All]" dimensionUniqueName="[Sheet1]" displayFolder="" count="0" memberValueDatatype="130"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0" memberValueDatatype="130" unbalanced="0"/>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pivotCacheId="211956174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C9A0049-E705-4215-9BAC-8D9B9F08F10D}" name="PivotTable9" cacheId="253"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location ref="A3:B10" firstHeaderRow="1" firstDataRow="1" firstDataCol="1"/>
  <pivotFields count="3">
    <pivotField dataField="1" subtotalTop="0" showAll="0" defaultSubtotal="0"/>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7">
    <i>
      <x v="4"/>
    </i>
    <i>
      <x v="1"/>
    </i>
    <i>
      <x v="3"/>
    </i>
    <i>
      <x v="2"/>
    </i>
    <i>
      <x v="5"/>
    </i>
    <i>
      <x/>
    </i>
    <i t="grand">
      <x/>
    </i>
  </rowItems>
  <colItems count="1">
    <i/>
  </colItems>
  <dataFields count="1">
    <dataField name="Sum of Number_of_Casualties"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34EAF02-F603-4C4C-950B-117F70534BCC}" name="PivotTable2" cacheId="262"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chartFormat="9">
  <location ref="A3:B6"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Sum of Number_of_Casualties" fld="0" baseField="0" baseItem="0"/>
  </dataFields>
  <chartFormats count="10">
    <chartFormat chart="2"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7" format="2">
      <pivotArea type="data" outline="0" fieldPosition="0">
        <references count="2">
          <reference field="4294967294" count="1" selected="0">
            <x v="0"/>
          </reference>
          <reference field="1" count="1" selected="0">
            <x v="0"/>
          </reference>
        </references>
      </pivotArea>
    </chartFormat>
    <chartFormat chart="7" format="3">
      <pivotArea type="data" outline="0" fieldPosition="0">
        <references count="2">
          <reference field="4294967294" count="1" selected="0">
            <x v="0"/>
          </reference>
          <reference field="1" count="1" selected="0">
            <x v="1"/>
          </reference>
        </references>
      </pivotArea>
    </chartFormat>
    <chartFormat chart="8" format="0" series="1">
      <pivotArea type="data" outline="0" fieldPosition="0">
        <references count="1">
          <reference field="4294967294" count="1" selected="0">
            <x v="0"/>
          </reference>
        </references>
      </pivotArea>
    </chartFormat>
    <chartFormat chart="8" format="1">
      <pivotArea type="data" outline="0" fieldPosition="0">
        <references count="2">
          <reference field="4294967294" count="1" selected="0">
            <x v="0"/>
          </reference>
          <reference field="1" count="1" selected="0">
            <x v="0"/>
          </reference>
        </references>
      </pivotArea>
    </chartFormat>
    <chartFormat chart="8" format="2">
      <pivotArea type="data" outline="0" fieldPosition="0">
        <references count="2">
          <reference field="4294967294" count="1" selected="0">
            <x v="0"/>
          </reference>
          <reference field="1" count="1" selected="0">
            <x v="1"/>
          </reference>
        </references>
      </pivotArea>
    </chartFormat>
    <chartFormat chart="3" format="1">
      <pivotArea type="data" outline="0" fieldPosition="0">
        <references count="2">
          <reference field="4294967294" count="1" selected="0">
            <x v="0"/>
          </reference>
          <reference field="1" count="1" selected="0">
            <x v="0"/>
          </reference>
        </references>
      </pivotArea>
    </chartFormat>
    <chartFormat chart="3" format="2">
      <pivotArea type="data" outline="0" fieldPosition="0">
        <references count="2">
          <reference field="4294967294" count="1" selected="0">
            <x v="0"/>
          </reference>
          <reference field="1" count="1" selected="0">
            <x v="1"/>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E22F4EE-068C-4884-AB9C-6F4564BA4E4F}" name="PivotTable13" cacheId="259"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location ref="D3:E9"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Number_of_Casualties"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B7C5CD9-ED20-4DB1-925A-FF0D3DE9A971}" name="PivotTable1" cacheId="256"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location ref="A14:B21"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Number_of_Casualties"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10EFD1C-8F92-4A06-8781-6033DF10A830}" name="PivotTable8" cacheId="26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D4:E17" firstHeaderRow="1" firstDataRow="1" firstDataCol="1" rowPageCount="1" colPageCount="1"/>
  <pivotFields count="4">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Page" allDrilled="1" subtotalTop="0" showAll="0" dataSourceSort="1" defaultSubtotal="0" defaultAttributeDrillState="1"/>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pageFields count="1">
    <pageField fld="2" hier="3" name="[Sheet1].[Year].&amp;[2022]" cap="2022"/>
  </pageFields>
  <dataFields count="1">
    <dataField name="Sum of Number_of_Casualties"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0B5333B-D594-4369-AFF0-2212557BB51B}" name="PivotTable7" cacheId="26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3:B16"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Number_of_Casualties" fld="1"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rban_or_Rural_Area1" xr10:uid="{9A4CAF2F-9D70-4024-A54C-3248314316B0}" sourceName="[Sheet1].[Urban_or_Rural_Area]">
  <pivotTables>
    <pivotTable tabId="6" name="PivotTable9"/>
    <pivotTable tabId="7" name="PivotTable1"/>
    <pivotTable tabId="8" name="PivotTable13"/>
    <pivotTable tabId="8" name="PivotTable2"/>
    <pivotTable tabId="5" name="PivotTable7"/>
    <pivotTable tabId="5" name="PivotTable8"/>
  </pivotTables>
  <data>
    <olap pivotCacheId="1958738727">
      <levels count="2">
        <level uniqueName="[Sheet1].[Urban_or_Rural_Area].[(All)]" sourceCaption="(All)" count="0"/>
        <level uniqueName="[Sheet1].[Urban_or_Rural_Area].[Urban_or_Rural_Area]" sourceCaption="Urban_or_Rural_Area" count="2">
          <ranges>
            <range startItem="0">
              <i n="[Sheet1].[Urban_or_Rural_Area].&amp;[Rural]" c="Rural"/>
              <i n="[Sheet1].[Urban_or_Rural_Area].&amp;[Urban]" c="Urban"/>
            </range>
          </ranges>
        </level>
      </levels>
      <selections count="1">
        <selection n="[Sheet1].[Urban_or_Rural_Area].[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Urban_or_Rural_Area" xr10:uid="{FA26D9D7-1995-4A03-B298-4BA81E0E7D81}" cache="Slicer_Urban_or_Rural_Area1" caption="Urban_or_Rural_Area"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Urban_or_Rural_Area 1" xr10:uid="{552D91E6-B1E9-4FFC-B43E-1487C45B2211}" cache="Slicer_Urban_or_Rural_Area1" caption="Urban_or_Rural_Area" level="1" style="New Slicer Style "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2" displayName="Table2" ref="E4:F8" totalsRowShown="0">
  <autoFilter ref="E4:F8" xr:uid="{00000000-0009-0000-0100-000002000000}"/>
  <tableColumns count="2">
    <tableColumn id="1" xr3:uid="{00000000-0010-0000-0100-000001000000}" name="Surface"/>
    <tableColumn id="2" xr3:uid="{00000000-0010-0000-0100-000002000000}" name="No. of Casualities">
      <calculatedColumnFormula>GETPIVOTDATA("[Measures].[Sum of Number_of_Casualties]",$A$3,"[Sheet1].[Road_Surface_Conditions]","[Sheet1].[Road_Surface_Conditions].&amp;")</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2000000}" name="Table1" displayName="Table1" ref="D34:E40" totalsRowShown="0">
  <autoFilter ref="D34:E40" xr:uid="{00000000-0009-0000-0100-000001000000}"/>
  <tableColumns count="2">
    <tableColumn id="1" xr3:uid="{00000000-0010-0000-0200-000001000000}" name="Vehicle"/>
    <tableColumn id="2" xr3:uid="{00000000-0010-0000-0200-000002000000}" name="Number of Casualities">
      <calculatedColumnFormula>GETPIVOTDATA("[Measures].[Sum of Number_of_Casualties]",$A$33,"[Car]","[Sheet1].[Vehicle_Type].&amp;[Other vehicle]")+GETPIVOTDATA("[Measures].[Sum of Number_of_Casualties]",$A$33,"[Car]","[Sheet1].[Vehicle_Type].&amp;[Pedal cycle]")+GETPIVOTDATA("[Measures].[Sum of Number_of_Casualties]",$A$33,"[Car]","[Sheet1].[Vehicle_Type].&amp;[Ridden horse]")</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Accident_Date" xr10:uid="{5FA0ABC7-29E3-4B86-835F-88FAC0867CC5}" sourceName="[Sheet1].[Accident Date]">
  <pivotTables>
    <pivotTable tabId="7" name="PivotTable1"/>
    <pivotTable tabId="8" name="PivotTable2"/>
    <pivotTable tabId="6" name="PivotTable9"/>
    <pivotTable tabId="8" name="PivotTable13"/>
  </pivotTables>
  <state minimalRefreshVersion="6" lastRefreshVersion="6" pivotCacheId="2119561746" filterType="unknown">
    <bounds startDate="2021-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Accident Date" xr10:uid="{AC83828E-2F10-45D4-8EC8-023FFBC1E6BE}" cache="Timeline_Accident_Date" caption="Accident Date" level="2" selectionLevel="2" scrollPosition="2021-08-19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Accident Date 1" xr10:uid="{A280D81C-61A8-4A33-AB0C-070BEA8243C1}" cache="Timeline_Accident_Date" caption="Accident Date" level="0" selectionLevel="0" scrollPosition="2021-01-01T00:00:00" style="New UK"/>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6.xml"/><Relationship Id="rId1" Type="http://schemas.openxmlformats.org/officeDocument/2006/relationships/pivotTable" Target="../pivotTables/pivotTable5.xml"/><Relationship Id="rId4" Type="http://schemas.microsoft.com/office/2011/relationships/timeline" Target="../timelines/timeline1.xml"/></Relationships>
</file>

<file path=xl/worksheets/_rels/sheet5.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6.xml"/><Relationship Id="rId1" Type="http://schemas.openxmlformats.org/officeDocument/2006/relationships/printerSettings" Target="../printerSettings/printerSettings2.bin"/><Relationship Id="rId4" Type="http://schemas.microsoft.com/office/2011/relationships/timeline" Target="../timelines/timeline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B10"/>
  <sheetViews>
    <sheetView workbookViewId="0">
      <selection activeCell="A4" sqref="A4:A9"/>
    </sheetView>
  </sheetViews>
  <sheetFormatPr defaultColWidth="9" defaultRowHeight="15"/>
  <cols>
    <col min="1" max="1" width="17.7109375" bestFit="1" customWidth="1"/>
    <col min="2" max="2" width="28.28515625" customWidth="1"/>
  </cols>
  <sheetData>
    <row r="3" spans="1:2">
      <c r="A3" s="16" t="s">
        <v>0</v>
      </c>
      <c r="B3" t="s">
        <v>1</v>
      </c>
    </row>
    <row r="4" spans="1:2">
      <c r="A4" s="3" t="s">
        <v>7</v>
      </c>
      <c r="B4" s="7">
        <v>309698</v>
      </c>
    </row>
    <row r="5" spans="1:2">
      <c r="A5" s="3" t="s">
        <v>6</v>
      </c>
      <c r="B5" s="7">
        <v>67368</v>
      </c>
    </row>
    <row r="6" spans="1:2" ht="15.75" customHeight="1">
      <c r="A6" s="3" t="s">
        <v>5</v>
      </c>
      <c r="B6" s="7">
        <v>26828</v>
      </c>
    </row>
    <row r="7" spans="1:2">
      <c r="A7" s="3" t="s">
        <v>4</v>
      </c>
      <c r="B7" s="7">
        <v>7389</v>
      </c>
    </row>
    <row r="8" spans="1:2">
      <c r="A8" s="3" t="s">
        <v>3</v>
      </c>
      <c r="B8" s="7">
        <v>4679</v>
      </c>
    </row>
    <row r="9" spans="1:2">
      <c r="A9" s="3" t="s">
        <v>2</v>
      </c>
      <c r="B9" s="7">
        <v>1921</v>
      </c>
    </row>
    <row r="10" spans="1:2">
      <c r="A10" s="3" t="s">
        <v>8</v>
      </c>
      <c r="B10" s="7">
        <v>417883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E13"/>
  <sheetViews>
    <sheetView workbookViewId="0">
      <selection activeCell="E16" sqref="E16"/>
    </sheetView>
  </sheetViews>
  <sheetFormatPr defaultColWidth="9" defaultRowHeight="15"/>
  <cols>
    <col min="1" max="1" width="13.140625" bestFit="1" customWidth="1"/>
    <col min="2" max="2" width="28.28515625" customWidth="1"/>
    <col min="4" max="4" width="26.5703125" bestFit="1" customWidth="1"/>
    <col min="5" max="5" width="28.28515625" customWidth="1"/>
  </cols>
  <sheetData>
    <row r="3" spans="1:5">
      <c r="A3" s="16" t="s">
        <v>0</v>
      </c>
      <c r="B3" t="s">
        <v>1</v>
      </c>
      <c r="D3" s="16" t="s">
        <v>0</v>
      </c>
      <c r="E3" t="s">
        <v>1</v>
      </c>
    </row>
    <row r="4" spans="1:5">
      <c r="A4" s="3" t="s">
        <v>9</v>
      </c>
      <c r="B4" s="7">
        <v>162019</v>
      </c>
      <c r="D4" s="3" t="s">
        <v>10</v>
      </c>
      <c r="E4" s="7">
        <v>3829</v>
      </c>
    </row>
    <row r="5" spans="1:5">
      <c r="A5" s="3" t="s">
        <v>11</v>
      </c>
      <c r="B5" s="7">
        <v>255864</v>
      </c>
      <c r="D5" s="3" t="s">
        <v>12</v>
      </c>
      <c r="E5" s="7">
        <v>82167</v>
      </c>
    </row>
    <row r="6" spans="1:5">
      <c r="A6" s="3" t="s">
        <v>8</v>
      </c>
      <c r="B6" s="7">
        <v>417883</v>
      </c>
      <c r="D6" s="3" t="s">
        <v>13</v>
      </c>
      <c r="E6" s="7">
        <v>1538</v>
      </c>
    </row>
    <row r="7" spans="1:5">
      <c r="D7" s="3" t="s">
        <v>14</v>
      </c>
      <c r="E7" s="7">
        <v>25386</v>
      </c>
    </row>
    <row r="8" spans="1:5">
      <c r="D8" s="3" t="s">
        <v>15</v>
      </c>
      <c r="E8" s="7">
        <v>304963</v>
      </c>
    </row>
    <row r="9" spans="1:5">
      <c r="D9" s="3" t="s">
        <v>8</v>
      </c>
      <c r="E9" s="7">
        <v>417883</v>
      </c>
    </row>
    <row r="11" spans="1:5">
      <c r="D11" s="18" t="s">
        <v>16</v>
      </c>
      <c r="E11">
        <f>E4+E5+E6+E7</f>
        <v>112920</v>
      </c>
    </row>
    <row r="12" spans="1:5">
      <c r="D12" s="18" t="s">
        <v>15</v>
      </c>
      <c r="E12">
        <f>E8</f>
        <v>304963</v>
      </c>
    </row>
    <row r="13" spans="1:5">
      <c r="D13" s="18" t="s">
        <v>8</v>
      </c>
      <c r="E13">
        <f>SUM(E11:E12)</f>
        <v>417883</v>
      </c>
    </row>
  </sheetData>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3:F21"/>
  <sheetViews>
    <sheetView topLeftCell="D1" workbookViewId="0">
      <selection activeCell="E6" sqref="E6:E8"/>
    </sheetView>
  </sheetViews>
  <sheetFormatPr defaultColWidth="9" defaultRowHeight="15"/>
  <cols>
    <col min="1" max="1" width="20.28515625" bestFit="1" customWidth="1"/>
    <col min="2" max="2" width="28.28515625" customWidth="1"/>
    <col min="5" max="5" width="14.7109375" customWidth="1"/>
    <col min="6" max="6" width="23.85546875" customWidth="1"/>
  </cols>
  <sheetData>
    <row r="3" spans="1:6">
      <c r="A3" t="s">
        <v>0</v>
      </c>
      <c r="B3" t="s">
        <v>1</v>
      </c>
    </row>
    <row r="4" spans="1:6">
      <c r="A4" s="3" t="s">
        <v>17</v>
      </c>
      <c r="B4" s="7">
        <v>279445</v>
      </c>
      <c r="E4" t="s">
        <v>18</v>
      </c>
      <c r="F4" t="s">
        <v>19</v>
      </c>
    </row>
    <row r="5" spans="1:6">
      <c r="A5" s="3" t="s">
        <v>20</v>
      </c>
      <c r="B5" s="7">
        <v>114697</v>
      </c>
      <c r="E5" t="s">
        <v>17</v>
      </c>
      <c r="F5">
        <f>GETPIVOTDATA("[Measures].[Sum of Number_of_Casualties]",$A$14,"[Sheet1].[Road_Surface_Conditions]","[Sheet1].[Road_Surface_Conditions].&amp;[Dry]")</f>
        <v>279445</v>
      </c>
    </row>
    <row r="6" spans="1:6">
      <c r="A6" s="3" t="s">
        <v>21</v>
      </c>
      <c r="B6" s="7">
        <v>16306</v>
      </c>
      <c r="E6" t="s">
        <v>22</v>
      </c>
      <c r="F6">
        <f>GETPIVOTDATA("[Measures].[Sum of Number_of_Casualties]",$A$14,"[Sheet1].[Road_Surface_Conditions]","[Sheet1].[Road_Surface_Conditions].&amp;[Wet or damp]")</f>
        <v>114697</v>
      </c>
    </row>
    <row r="7" spans="1:6">
      <c r="A7" s="3" t="s">
        <v>23</v>
      </c>
      <c r="B7" s="7">
        <v>6475</v>
      </c>
      <c r="E7" t="s">
        <v>24</v>
      </c>
      <c r="F7">
        <f>GETPIVOTDATA("[Measures].[Sum of Number_of_Casualties]",$A$14,"[Sheet1].[Road_Surface_Conditions]","[Sheet1].[Road_Surface_Conditions].&amp;[Snow]")+GETPIVOTDATA("[Measures].[Sum of Number_of_Casualties]",$A$14,"[Sheet1].[Road_Surface_Conditions]","[Sheet1].[Road_Surface_Conditions].&amp;[Frost or ice]")</f>
        <v>22781</v>
      </c>
    </row>
    <row r="8" spans="1:6">
      <c r="A8" s="3" t="s">
        <v>25</v>
      </c>
      <c r="B8" s="7">
        <v>564</v>
      </c>
      <c r="E8" t="s">
        <v>26</v>
      </c>
      <c r="F8">
        <f>GETPIVOTDATA("[Measures].[Sum of Number_of_Casualties]",$A$14,"[Sheet1].[Road_Surface_Conditions]","[Sheet1].[Road_Surface_Conditions].&amp;")+GETPIVOTDATA("[Measures].[Sum of Number_of_Casualties]",$A$14,"[Sheet1].[Road_Surface_Conditions]","[Sheet1].[Road_Surface_Conditions].&amp;[Flood over 3cm. deep]")</f>
        <v>960</v>
      </c>
    </row>
    <row r="9" spans="1:6">
      <c r="A9" s="3" t="s">
        <v>2</v>
      </c>
      <c r="B9" s="7">
        <v>396</v>
      </c>
    </row>
    <row r="10" spans="1:6">
      <c r="A10" s="3" t="s">
        <v>8</v>
      </c>
      <c r="B10" s="7">
        <v>417883</v>
      </c>
    </row>
    <row r="14" spans="1:6">
      <c r="A14" s="16" t="s">
        <v>0</v>
      </c>
      <c r="B14" t="s">
        <v>1</v>
      </c>
    </row>
    <row r="15" spans="1:6">
      <c r="A15" s="3" t="s">
        <v>2</v>
      </c>
      <c r="B15" s="7">
        <v>396</v>
      </c>
    </row>
    <row r="16" spans="1:6">
      <c r="A16" s="3" t="s">
        <v>17</v>
      </c>
      <c r="B16" s="7">
        <v>279445</v>
      </c>
    </row>
    <row r="17" spans="1:2">
      <c r="A17" s="3" t="s">
        <v>25</v>
      </c>
      <c r="B17" s="7">
        <v>564</v>
      </c>
    </row>
    <row r="18" spans="1:2">
      <c r="A18" s="3" t="s">
        <v>21</v>
      </c>
      <c r="B18" s="7">
        <v>16306</v>
      </c>
    </row>
    <row r="19" spans="1:2">
      <c r="A19" s="3" t="s">
        <v>23</v>
      </c>
      <c r="B19" s="7">
        <v>6475</v>
      </c>
    </row>
    <row r="20" spans="1:2">
      <c r="A20" s="3" t="s">
        <v>20</v>
      </c>
      <c r="B20" s="7">
        <v>114697</v>
      </c>
    </row>
    <row r="21" spans="1:2">
      <c r="A21" s="3" t="s">
        <v>8</v>
      </c>
      <c r="B21" s="7">
        <v>417883</v>
      </c>
    </row>
  </sheetData>
  <pageMargins left="0.7" right="0.7" top="0.75" bottom="0.75" header="0.3" footer="0.3"/>
  <drawing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I17"/>
  <sheetViews>
    <sheetView workbookViewId="0">
      <selection activeCell="F20" sqref="F20"/>
    </sheetView>
  </sheetViews>
  <sheetFormatPr defaultColWidth="9" defaultRowHeight="15"/>
  <cols>
    <col min="1" max="1" width="13.140625" bestFit="1" customWidth="1"/>
    <col min="2" max="2" width="28.28515625" customWidth="1"/>
    <col min="4" max="4" width="13.140625" bestFit="1" customWidth="1"/>
    <col min="5" max="5" width="28.28515625" customWidth="1"/>
    <col min="8" max="8" width="19.5703125" customWidth="1"/>
    <col min="9" max="9" width="19.140625" customWidth="1"/>
  </cols>
  <sheetData>
    <row r="1" spans="1:9">
      <c r="A1" t="s">
        <v>27</v>
      </c>
      <c r="B1" t="s">
        <v>28</v>
      </c>
    </row>
    <row r="2" spans="1:9">
      <c r="D2" s="16" t="s">
        <v>27</v>
      </c>
      <c r="E2" t="s" vm="1">
        <v>29</v>
      </c>
    </row>
    <row r="3" spans="1:9">
      <c r="A3" s="16" t="s">
        <v>0</v>
      </c>
      <c r="B3" t="s">
        <v>1</v>
      </c>
      <c r="G3" s="15" t="s">
        <v>30</v>
      </c>
      <c r="H3" s="17" t="s">
        <v>31</v>
      </c>
      <c r="I3" s="17" t="s">
        <v>83</v>
      </c>
    </row>
    <row r="4" spans="1:9">
      <c r="A4" s="3" t="s">
        <v>32</v>
      </c>
      <c r="B4" s="7">
        <v>31336</v>
      </c>
      <c r="D4" s="16" t="s">
        <v>0</v>
      </c>
      <c r="E4" t="s">
        <v>1</v>
      </c>
      <c r="G4" t="s">
        <v>32</v>
      </c>
      <c r="H4">
        <f>VLOOKUP(G4,A3:B15,2,0)</f>
        <v>31336</v>
      </c>
      <c r="I4">
        <f>VLOOKUP(G4,$D$3:$E$16,2,0)</f>
        <v>13163</v>
      </c>
    </row>
    <row r="5" spans="1:9">
      <c r="A5" s="3" t="s">
        <v>33</v>
      </c>
      <c r="B5" s="7">
        <v>29452</v>
      </c>
      <c r="D5" s="3" t="s">
        <v>35</v>
      </c>
      <c r="E5" s="7">
        <v>15767</v>
      </c>
      <c r="G5" t="s">
        <v>33</v>
      </c>
      <c r="H5">
        <f t="shared" ref="H5:H15" si="0">VLOOKUP(G5,A4:B16,2,0)</f>
        <v>29452</v>
      </c>
      <c r="I5">
        <f t="shared" ref="I5:I15" si="1">VLOOKUP(G5,$D$3:$E$16,2,0)</f>
        <v>14804</v>
      </c>
    </row>
    <row r="6" spans="1:9">
      <c r="A6" s="3" t="s">
        <v>34</v>
      </c>
      <c r="B6" s="7">
        <v>34390</v>
      </c>
      <c r="D6" s="3" t="s">
        <v>39</v>
      </c>
      <c r="E6" s="7">
        <v>16796</v>
      </c>
      <c r="G6" t="s">
        <v>34</v>
      </c>
      <c r="H6">
        <f t="shared" si="0"/>
        <v>34390</v>
      </c>
      <c r="I6">
        <f t="shared" si="1"/>
        <v>16575</v>
      </c>
    </row>
    <row r="7" spans="1:9">
      <c r="A7" s="3" t="s">
        <v>35</v>
      </c>
      <c r="B7" s="7">
        <v>33102</v>
      </c>
      <c r="D7" s="3" t="s">
        <v>43</v>
      </c>
      <c r="E7" s="7">
        <v>13200</v>
      </c>
      <c r="G7" t="s">
        <v>35</v>
      </c>
      <c r="H7">
        <f t="shared" si="0"/>
        <v>33102</v>
      </c>
      <c r="I7">
        <f t="shared" si="1"/>
        <v>15767</v>
      </c>
    </row>
    <row r="8" spans="1:9">
      <c r="A8" s="3" t="s">
        <v>36</v>
      </c>
      <c r="B8" s="7">
        <v>35627</v>
      </c>
      <c r="D8" s="3" t="s">
        <v>33</v>
      </c>
      <c r="E8" s="7">
        <v>14804</v>
      </c>
      <c r="G8" t="s">
        <v>36</v>
      </c>
      <c r="H8">
        <f t="shared" si="0"/>
        <v>35627</v>
      </c>
      <c r="I8">
        <f t="shared" si="1"/>
        <v>16775</v>
      </c>
    </row>
    <row r="9" spans="1:9">
      <c r="A9" s="3" t="s">
        <v>37</v>
      </c>
      <c r="B9" s="7">
        <v>35958</v>
      </c>
      <c r="D9" s="3" t="s">
        <v>32</v>
      </c>
      <c r="E9" s="7">
        <v>13163</v>
      </c>
      <c r="G9" t="s">
        <v>37</v>
      </c>
      <c r="H9">
        <f t="shared" si="0"/>
        <v>35958</v>
      </c>
      <c r="I9">
        <f t="shared" si="1"/>
        <v>17230</v>
      </c>
    </row>
    <row r="10" spans="1:9">
      <c r="A10" s="3" t="s">
        <v>38</v>
      </c>
      <c r="B10" s="7">
        <v>36883</v>
      </c>
      <c r="D10" s="3" t="s">
        <v>38</v>
      </c>
      <c r="E10" s="7">
        <v>17201</v>
      </c>
      <c r="G10" t="s">
        <v>38</v>
      </c>
      <c r="H10">
        <f t="shared" si="0"/>
        <v>36883</v>
      </c>
      <c r="I10">
        <f t="shared" si="1"/>
        <v>17201</v>
      </c>
    </row>
    <row r="11" spans="1:9">
      <c r="A11" s="3" t="s">
        <v>39</v>
      </c>
      <c r="B11" s="7">
        <v>35593</v>
      </c>
      <c r="D11" s="3" t="s">
        <v>37</v>
      </c>
      <c r="E11" s="7">
        <v>17230</v>
      </c>
      <c r="G11" t="s">
        <v>39</v>
      </c>
      <c r="H11">
        <f t="shared" si="0"/>
        <v>35593</v>
      </c>
      <c r="I11">
        <f t="shared" si="1"/>
        <v>16796</v>
      </c>
    </row>
    <row r="12" spans="1:9">
      <c r="A12" s="3" t="s">
        <v>40</v>
      </c>
      <c r="B12" s="7">
        <v>35956</v>
      </c>
      <c r="D12" s="3" t="s">
        <v>34</v>
      </c>
      <c r="E12" s="7">
        <v>16575</v>
      </c>
      <c r="G12" t="s">
        <v>40</v>
      </c>
      <c r="H12">
        <f t="shared" si="0"/>
        <v>35956</v>
      </c>
      <c r="I12">
        <f t="shared" si="1"/>
        <v>17500</v>
      </c>
    </row>
    <row r="13" spans="1:9">
      <c r="A13" s="3" t="s">
        <v>41</v>
      </c>
      <c r="B13" s="7">
        <v>38396</v>
      </c>
      <c r="D13" s="3" t="s">
        <v>36</v>
      </c>
      <c r="E13" s="7">
        <v>16775</v>
      </c>
      <c r="G13" t="s">
        <v>41</v>
      </c>
      <c r="H13">
        <f t="shared" si="0"/>
        <v>38396</v>
      </c>
      <c r="I13">
        <f t="shared" si="1"/>
        <v>18287</v>
      </c>
    </row>
    <row r="14" spans="1:9">
      <c r="A14" s="3" t="s">
        <v>42</v>
      </c>
      <c r="B14" s="7">
        <v>39414</v>
      </c>
      <c r="D14" s="3" t="s">
        <v>42</v>
      </c>
      <c r="E14" s="7">
        <v>18439</v>
      </c>
      <c r="G14" t="s">
        <v>42</v>
      </c>
      <c r="H14">
        <f t="shared" si="0"/>
        <v>39414</v>
      </c>
      <c r="I14">
        <f t="shared" si="1"/>
        <v>18439</v>
      </c>
    </row>
    <row r="15" spans="1:9">
      <c r="A15" s="3" t="s">
        <v>43</v>
      </c>
      <c r="B15" s="7">
        <v>31776</v>
      </c>
      <c r="D15" s="3" t="s">
        <v>41</v>
      </c>
      <c r="E15" s="7">
        <v>18287</v>
      </c>
      <c r="G15" t="s">
        <v>43</v>
      </c>
      <c r="H15">
        <f t="shared" si="0"/>
        <v>31776</v>
      </c>
      <c r="I15">
        <f t="shared" si="1"/>
        <v>13200</v>
      </c>
    </row>
    <row r="16" spans="1:9">
      <c r="A16" s="3" t="s">
        <v>8</v>
      </c>
      <c r="B16" s="7">
        <v>417883</v>
      </c>
      <c r="D16" s="3" t="s">
        <v>40</v>
      </c>
      <c r="E16" s="7">
        <v>17500</v>
      </c>
    </row>
    <row r="17" spans="4:5">
      <c r="D17" s="3" t="s">
        <v>8</v>
      </c>
      <c r="E17" s="7">
        <v>195737</v>
      </c>
    </row>
  </sheetData>
  <pageMargins left="0.7" right="0.7" top="0.75" bottom="0.75" header="0.3" footer="0.3"/>
  <pageSetup orientation="portrait"/>
  <drawing r:id="rId3"/>
  <extLst>
    <ext xmlns:x15="http://schemas.microsoft.com/office/spreadsheetml/2010/11/main" uri="{7E03D99C-DC04-49d9-9315-930204A7B6E9}">
      <x15:timelineRefs>
        <x15:timelineRef r:id="rId4"/>
      </x15:timelineRef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R49"/>
  <sheetViews>
    <sheetView zoomScale="115" zoomScaleNormal="115" workbookViewId="0">
      <selection activeCell="C2" sqref="C2"/>
    </sheetView>
  </sheetViews>
  <sheetFormatPr defaultColWidth="9" defaultRowHeight="15"/>
  <cols>
    <col min="1" max="1" width="18.7109375" customWidth="1"/>
    <col min="2" max="2" width="15" customWidth="1"/>
    <col min="3" max="3" width="8.7109375" customWidth="1"/>
    <col min="4" max="4" width="15.28515625" customWidth="1"/>
    <col min="5" max="5" width="22" customWidth="1"/>
    <col min="7" max="7" width="10" customWidth="1"/>
  </cols>
  <sheetData>
    <row r="1" spans="1:16">
      <c r="A1" t="s">
        <v>1</v>
      </c>
    </row>
    <row r="2" spans="1:16">
      <c r="A2" s="4">
        <v>417883</v>
      </c>
      <c r="C2" s="4">
        <f>A2</f>
        <v>417883</v>
      </c>
    </row>
    <row r="5" spans="1:16">
      <c r="A5" t="s">
        <v>0</v>
      </c>
      <c r="B5" t="s">
        <v>44</v>
      </c>
      <c r="D5" s="5" t="s">
        <v>45</v>
      </c>
      <c r="E5" s="1" t="s">
        <v>46</v>
      </c>
      <c r="F5" s="1" t="s">
        <v>47</v>
      </c>
      <c r="I5" s="5" t="s">
        <v>48</v>
      </c>
      <c r="J5" s="1" t="s">
        <v>46</v>
      </c>
      <c r="K5" s="1" t="s">
        <v>47</v>
      </c>
      <c r="N5" s="5" t="s">
        <v>49</v>
      </c>
      <c r="O5" s="1" t="s">
        <v>46</v>
      </c>
      <c r="P5" s="1" t="s">
        <v>47</v>
      </c>
    </row>
    <row r="6" spans="1:16">
      <c r="A6" s="3" t="s">
        <v>45</v>
      </c>
      <c r="B6" s="4">
        <v>7135</v>
      </c>
      <c r="D6" s="3" t="s">
        <v>45</v>
      </c>
      <c r="E6" s="4">
        <f>B6</f>
        <v>7135</v>
      </c>
      <c r="F6" s="11">
        <f>E6/(($E$6+$E$7))</f>
        <v>1.7074157120533739E-2</v>
      </c>
      <c r="I6" s="3" t="s">
        <v>48</v>
      </c>
      <c r="J6" s="4">
        <f>B7</f>
        <v>59312</v>
      </c>
      <c r="K6" s="11">
        <f>J6/(($E$6+$E$7))</f>
        <v>0.14193446491003461</v>
      </c>
      <c r="N6" s="3" t="s">
        <v>49</v>
      </c>
      <c r="O6" s="4">
        <f>B8</f>
        <v>351436</v>
      </c>
      <c r="P6" s="11">
        <f>O6/(($E$6+$E$7))</f>
        <v>0.84099137796943169</v>
      </c>
    </row>
    <row r="7" spans="1:16">
      <c r="A7" s="3" t="s">
        <v>48</v>
      </c>
      <c r="B7" s="4">
        <v>59312</v>
      </c>
      <c r="D7" t="s">
        <v>50</v>
      </c>
      <c r="E7">
        <f>SUM(B7:B8)</f>
        <v>410748</v>
      </c>
      <c r="F7" s="11">
        <f>E7/(($E$6+$E$7))</f>
        <v>0.98292584287946627</v>
      </c>
      <c r="I7" t="s">
        <v>50</v>
      </c>
      <c r="J7" s="4">
        <f>B6+B8</f>
        <v>358571</v>
      </c>
      <c r="K7" s="11">
        <f>J7/(($E$6+$E$7))</f>
        <v>0.85806553508996541</v>
      </c>
      <c r="N7" t="s">
        <v>50</v>
      </c>
      <c r="O7" s="4">
        <f>B6+B7</f>
        <v>66447</v>
      </c>
      <c r="P7" s="11">
        <f>O7/(($E$6+$E$7))</f>
        <v>0.15900862203056837</v>
      </c>
    </row>
    <row r="8" spans="1:16">
      <c r="A8" s="3" t="s">
        <v>49</v>
      </c>
      <c r="B8" s="4">
        <v>351436</v>
      </c>
    </row>
    <row r="9" spans="1:16">
      <c r="A9" s="3" t="s">
        <v>8</v>
      </c>
      <c r="B9" s="4">
        <v>417883</v>
      </c>
    </row>
    <row r="33" spans="1:18">
      <c r="A33" t="s">
        <v>0</v>
      </c>
      <c r="B33" t="s">
        <v>1</v>
      </c>
    </row>
    <row r="34" spans="1:18">
      <c r="A34" s="3" t="s">
        <v>51</v>
      </c>
      <c r="B34" s="7">
        <v>1032</v>
      </c>
      <c r="D34" t="s">
        <v>52</v>
      </c>
      <c r="E34" t="s">
        <v>53</v>
      </c>
    </row>
    <row r="35" spans="1:18">
      <c r="A35" s="3" t="s">
        <v>54</v>
      </c>
      <c r="B35" s="7">
        <v>11710</v>
      </c>
      <c r="D35" t="s">
        <v>55</v>
      </c>
      <c r="E35">
        <f>B36+B47</f>
        <v>333485</v>
      </c>
    </row>
    <row r="36" spans="1:18">
      <c r="A36" s="3" t="s">
        <v>55</v>
      </c>
      <c r="B36" s="7">
        <v>325922</v>
      </c>
      <c r="D36" t="s">
        <v>56</v>
      </c>
      <c r="E36">
        <f>B35+B39</f>
        <v>12798</v>
      </c>
    </row>
    <row r="37" spans="1:18">
      <c r="A37" s="3" t="s">
        <v>57</v>
      </c>
      <c r="B37" s="7">
        <v>8770</v>
      </c>
      <c r="D37" t="s">
        <v>58</v>
      </c>
      <c r="E37">
        <f>B40+B41+B42+B43</f>
        <v>33672</v>
      </c>
    </row>
    <row r="38" spans="1:18">
      <c r="A38" s="3" t="s">
        <v>59</v>
      </c>
      <c r="B38" s="7">
        <v>3404</v>
      </c>
      <c r="D38" s="3" t="s">
        <v>51</v>
      </c>
      <c r="E38">
        <f>B34</f>
        <v>1032</v>
      </c>
    </row>
    <row r="39" spans="1:18">
      <c r="A39" s="3" t="s">
        <v>60</v>
      </c>
      <c r="B39" s="7">
        <v>1088</v>
      </c>
      <c r="D39" t="s">
        <v>61</v>
      </c>
      <c r="E39">
        <f>B37+B38+B48</f>
        <v>33472</v>
      </c>
    </row>
    <row r="40" spans="1:18">
      <c r="A40" s="3" t="s">
        <v>62</v>
      </c>
      <c r="B40" s="7">
        <v>9109</v>
      </c>
      <c r="D40" t="s">
        <v>50</v>
      </c>
      <c r="E40">
        <f>B49-SUM(E35:E39)</f>
        <v>3424</v>
      </c>
    </row>
    <row r="41" spans="1:18">
      <c r="A41" s="3" t="s">
        <v>63</v>
      </c>
      <c r="B41" s="7">
        <v>4945</v>
      </c>
    </row>
    <row r="42" spans="1:18">
      <c r="A42" s="3" t="s">
        <v>64</v>
      </c>
      <c r="B42" s="7">
        <v>4467</v>
      </c>
      <c r="D42" s="5" t="s">
        <v>65</v>
      </c>
      <c r="E42" s="5" t="s">
        <v>53</v>
      </c>
      <c r="G42" s="5" t="s">
        <v>66</v>
      </c>
      <c r="H42" s="5" t="s">
        <v>53</v>
      </c>
      <c r="K42" s="5" t="s">
        <v>67</v>
      </c>
      <c r="N42" s="1" t="s">
        <v>68</v>
      </c>
      <c r="Q42" s="14" t="s">
        <v>51</v>
      </c>
    </row>
    <row r="43" spans="1:18">
      <c r="A43" s="3" t="s">
        <v>69</v>
      </c>
      <c r="B43" s="7">
        <v>15151</v>
      </c>
      <c r="D43" t="s">
        <v>55</v>
      </c>
      <c r="E43" s="4">
        <f>E35</f>
        <v>333485</v>
      </c>
      <c r="G43" t="s">
        <v>56</v>
      </c>
      <c r="H43">
        <f>E36</f>
        <v>12798</v>
      </c>
      <c r="K43" t="s">
        <v>58</v>
      </c>
      <c r="L43">
        <f>E37</f>
        <v>33672</v>
      </c>
      <c r="N43" t="s">
        <v>61</v>
      </c>
      <c r="O43">
        <f>E39</f>
        <v>33472</v>
      </c>
      <c r="Q43" t="s">
        <v>51</v>
      </c>
      <c r="R43">
        <f>E38</f>
        <v>1032</v>
      </c>
    </row>
    <row r="44" spans="1:18">
      <c r="A44" s="3" t="s">
        <v>70</v>
      </c>
      <c r="B44" s="7">
        <v>3329</v>
      </c>
      <c r="D44" t="s">
        <v>26</v>
      </c>
      <c r="E44">
        <f>SUM(E36:E40)</f>
        <v>84398</v>
      </c>
      <c r="G44" t="s">
        <v>50</v>
      </c>
      <c r="H44">
        <f>E35+E37+E38+E39+E40</f>
        <v>405085</v>
      </c>
      <c r="K44" t="s">
        <v>50</v>
      </c>
      <c r="L44">
        <f>E35+E36+E38+E39+E40</f>
        <v>384211</v>
      </c>
      <c r="N44" t="s">
        <v>50</v>
      </c>
      <c r="O44">
        <f>E35+E36+E37+E38+E40</f>
        <v>384411</v>
      </c>
      <c r="Q44" t="s">
        <v>71</v>
      </c>
      <c r="R44">
        <f>E35+E36+E37+E39+E40</f>
        <v>416851</v>
      </c>
    </row>
    <row r="45" spans="1:18">
      <c r="A45" s="3" t="s">
        <v>72</v>
      </c>
      <c r="B45" s="7">
        <v>92</v>
      </c>
      <c r="D45" s="8" t="s">
        <v>8</v>
      </c>
      <c r="E45" s="12">
        <v>417883</v>
      </c>
    </row>
    <row r="46" spans="1:18">
      <c r="A46" s="3" t="s">
        <v>73</v>
      </c>
      <c r="B46" s="7">
        <v>3</v>
      </c>
      <c r="E46" s="13">
        <f>E43/E45</f>
        <v>0.7980343780436151</v>
      </c>
    </row>
    <row r="47" spans="1:18">
      <c r="A47" s="3" t="s">
        <v>74</v>
      </c>
      <c r="B47" s="7">
        <v>7563</v>
      </c>
    </row>
    <row r="48" spans="1:18">
      <c r="A48" s="3" t="s">
        <v>75</v>
      </c>
      <c r="B48" s="7">
        <v>21298</v>
      </c>
    </row>
    <row r="49" spans="1:2">
      <c r="A49" s="3" t="s">
        <v>8</v>
      </c>
      <c r="B49" s="7">
        <v>417883</v>
      </c>
    </row>
  </sheetData>
  <pageMargins left="0.7" right="0.7" top="0.75" bottom="0.75" header="0.3" footer="0.3"/>
  <pageSetup orientation="portrait" r:id="rId1"/>
  <drawing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
  <sheetViews>
    <sheetView showGridLines="0" tabSelected="1" view="pageBreakPreview" zoomScale="130" zoomScaleNormal="85" zoomScaleSheetLayoutView="130" workbookViewId="0"/>
  </sheetViews>
  <sheetFormatPr defaultColWidth="9.140625" defaultRowHeight="15"/>
  <cols>
    <col min="1" max="8" width="9.140625" style="10"/>
    <col min="9" max="9" width="6.7109375" style="10" customWidth="1"/>
    <col min="10" max="10" width="8.42578125" style="10" customWidth="1"/>
    <col min="11" max="11" width="7.7109375" style="10" customWidth="1"/>
    <col min="12" max="16384" width="9.140625" style="10"/>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D1:H41"/>
  <sheetViews>
    <sheetView showGridLines="0" workbookViewId="0"/>
  </sheetViews>
  <sheetFormatPr defaultColWidth="9" defaultRowHeight="15"/>
  <cols>
    <col min="4" max="4" width="29.5703125" customWidth="1"/>
    <col min="5" max="5" width="19.7109375" customWidth="1"/>
    <col min="7" max="7" width="23.5703125" customWidth="1"/>
  </cols>
  <sheetData>
    <row r="1" spans="4:8">
      <c r="D1" s="1" t="s">
        <v>76</v>
      </c>
      <c r="G1" s="1" t="s">
        <v>77</v>
      </c>
    </row>
    <row r="2" spans="4:8">
      <c r="D2" s="2" t="s">
        <v>0</v>
      </c>
      <c r="E2" t="s">
        <v>1</v>
      </c>
      <c r="G2" t="s">
        <v>1</v>
      </c>
    </row>
    <row r="3" spans="4:8">
      <c r="D3" s="3" t="s">
        <v>2</v>
      </c>
      <c r="E3" s="2">
        <v>1921</v>
      </c>
      <c r="G3" s="4">
        <v>417883</v>
      </c>
    </row>
    <row r="4" spans="4:8">
      <c r="D4" s="3" t="s">
        <v>3</v>
      </c>
      <c r="E4" s="2">
        <v>4679</v>
      </c>
    </row>
    <row r="5" spans="4:8">
      <c r="D5" s="3" t="s">
        <v>4</v>
      </c>
      <c r="E5" s="2">
        <v>7389</v>
      </c>
      <c r="G5" t="s">
        <v>0</v>
      </c>
      <c r="H5" t="s">
        <v>44</v>
      </c>
    </row>
    <row r="6" spans="4:8">
      <c r="D6" s="3" t="s">
        <v>5</v>
      </c>
      <c r="E6" s="2">
        <v>26828</v>
      </c>
      <c r="G6" s="3" t="s">
        <v>45</v>
      </c>
      <c r="H6" s="4">
        <v>7135</v>
      </c>
    </row>
    <row r="7" spans="4:8">
      <c r="D7" s="3" t="s">
        <v>6</v>
      </c>
      <c r="E7" s="2">
        <v>67368</v>
      </c>
      <c r="G7" s="3" t="s">
        <v>48</v>
      </c>
      <c r="H7" s="4">
        <v>59312</v>
      </c>
    </row>
    <row r="8" spans="4:8">
      <c r="D8" s="3" t="s">
        <v>7</v>
      </c>
      <c r="E8" s="2">
        <v>309698</v>
      </c>
      <c r="G8" s="3" t="s">
        <v>49</v>
      </c>
      <c r="H8" s="4">
        <v>351436</v>
      </c>
    </row>
    <row r="9" spans="4:8">
      <c r="D9" s="3" t="s">
        <v>8</v>
      </c>
      <c r="E9" s="2">
        <v>417883</v>
      </c>
      <c r="G9" s="3" t="s">
        <v>8</v>
      </c>
      <c r="H9" s="4">
        <v>417883</v>
      </c>
    </row>
    <row r="10" spans="4:8">
      <c r="D10" s="5" t="s">
        <v>78</v>
      </c>
      <c r="G10" s="5" t="s">
        <v>79</v>
      </c>
    </row>
    <row r="11" spans="4:8">
      <c r="G11" t="s">
        <v>0</v>
      </c>
      <c r="H11" t="s">
        <v>1</v>
      </c>
    </row>
    <row r="12" spans="4:8">
      <c r="D12" s="6" t="s">
        <v>0</v>
      </c>
      <c r="E12" s="6" t="s">
        <v>1</v>
      </c>
      <c r="G12" s="3" t="s">
        <v>51</v>
      </c>
      <c r="H12" s="7">
        <v>1032</v>
      </c>
    </row>
    <row r="13" spans="4:8">
      <c r="D13" s="3" t="s">
        <v>32</v>
      </c>
      <c r="E13" s="4">
        <v>18173</v>
      </c>
      <c r="G13" s="3" t="s">
        <v>54</v>
      </c>
      <c r="H13" s="7">
        <v>11710</v>
      </c>
    </row>
    <row r="14" spans="4:8">
      <c r="D14" s="3" t="s">
        <v>33</v>
      </c>
      <c r="E14" s="4">
        <v>14648</v>
      </c>
      <c r="G14" s="3" t="s">
        <v>55</v>
      </c>
      <c r="H14" s="7">
        <v>325922</v>
      </c>
    </row>
    <row r="15" spans="4:8">
      <c r="D15" s="3" t="s">
        <v>34</v>
      </c>
      <c r="E15" s="4">
        <v>17815</v>
      </c>
      <c r="G15" s="3" t="s">
        <v>57</v>
      </c>
      <c r="H15" s="7">
        <v>8770</v>
      </c>
    </row>
    <row r="16" spans="4:8">
      <c r="D16" s="3" t="s">
        <v>35</v>
      </c>
      <c r="E16" s="4">
        <v>17335</v>
      </c>
      <c r="G16" s="3" t="s">
        <v>59</v>
      </c>
      <c r="H16" s="7">
        <v>3404</v>
      </c>
    </row>
    <row r="17" spans="4:8">
      <c r="D17" s="3" t="s">
        <v>36</v>
      </c>
      <c r="E17" s="4">
        <v>18852</v>
      </c>
      <c r="G17" s="3" t="s">
        <v>60</v>
      </c>
      <c r="H17" s="7">
        <v>1088</v>
      </c>
    </row>
    <row r="18" spans="4:8">
      <c r="D18" s="3" t="s">
        <v>37</v>
      </c>
      <c r="E18" s="4">
        <v>18728</v>
      </c>
      <c r="G18" s="3" t="s">
        <v>62</v>
      </c>
      <c r="H18" s="7">
        <v>9109</v>
      </c>
    </row>
    <row r="19" spans="4:8">
      <c r="D19" s="3" t="s">
        <v>38</v>
      </c>
      <c r="E19" s="4">
        <v>19682</v>
      </c>
      <c r="G19" s="3" t="s">
        <v>63</v>
      </c>
      <c r="H19" s="7">
        <v>4945</v>
      </c>
    </row>
    <row r="20" spans="4:8">
      <c r="D20" s="3" t="s">
        <v>39</v>
      </c>
      <c r="E20" s="4">
        <v>18797</v>
      </c>
      <c r="G20" s="3" t="s">
        <v>64</v>
      </c>
      <c r="H20" s="7">
        <v>4467</v>
      </c>
    </row>
    <row r="21" spans="4:8">
      <c r="D21" s="3" t="s">
        <v>40</v>
      </c>
      <c r="E21" s="4">
        <v>18456</v>
      </c>
      <c r="G21" s="3" t="s">
        <v>69</v>
      </c>
      <c r="H21" s="7">
        <v>15151</v>
      </c>
    </row>
    <row r="22" spans="4:8">
      <c r="D22" s="3" t="s">
        <v>41</v>
      </c>
      <c r="E22" s="4">
        <v>20109</v>
      </c>
      <c r="G22" s="3" t="s">
        <v>70</v>
      </c>
      <c r="H22" s="7">
        <v>3329</v>
      </c>
    </row>
    <row r="23" spans="4:8">
      <c r="D23" s="3" t="s">
        <v>42</v>
      </c>
      <c r="E23" s="4">
        <v>20975</v>
      </c>
      <c r="G23" s="3" t="s">
        <v>72</v>
      </c>
      <c r="H23" s="7">
        <v>92</v>
      </c>
    </row>
    <row r="24" spans="4:8">
      <c r="D24" s="3" t="s">
        <v>43</v>
      </c>
      <c r="E24" s="4">
        <v>18576</v>
      </c>
      <c r="G24" s="3" t="s">
        <v>73</v>
      </c>
      <c r="H24" s="7">
        <v>3</v>
      </c>
    </row>
    <row r="25" spans="4:8">
      <c r="D25" s="8" t="s">
        <v>8</v>
      </c>
      <c r="E25" s="9">
        <v>222146</v>
      </c>
      <c r="G25" s="3" t="s">
        <v>74</v>
      </c>
      <c r="H25" s="7">
        <v>7563</v>
      </c>
    </row>
    <row r="26" spans="4:8">
      <c r="G26" s="3" t="s">
        <v>75</v>
      </c>
      <c r="H26" s="7">
        <v>21298</v>
      </c>
    </row>
    <row r="27" spans="4:8">
      <c r="D27" s="5" t="s">
        <v>80</v>
      </c>
      <c r="G27" s="3" t="s">
        <v>8</v>
      </c>
      <c r="H27" s="7">
        <v>417883</v>
      </c>
    </row>
    <row r="28" spans="4:8">
      <c r="D28" t="s">
        <v>0</v>
      </c>
      <c r="E28" t="s">
        <v>1</v>
      </c>
      <c r="G28" s="5" t="s">
        <v>81</v>
      </c>
    </row>
    <row r="29" spans="4:8">
      <c r="D29" s="3" t="s">
        <v>17</v>
      </c>
      <c r="E29" s="7">
        <v>279445</v>
      </c>
      <c r="G29" t="s">
        <v>0</v>
      </c>
      <c r="H29" t="s">
        <v>1</v>
      </c>
    </row>
    <row r="30" spans="4:8">
      <c r="D30" s="3" t="s">
        <v>20</v>
      </c>
      <c r="E30" s="7">
        <v>114697</v>
      </c>
      <c r="G30" s="3" t="s">
        <v>9</v>
      </c>
      <c r="H30" s="2">
        <v>162019</v>
      </c>
    </row>
    <row r="31" spans="4:8">
      <c r="D31" s="3" t="s">
        <v>21</v>
      </c>
      <c r="E31" s="7">
        <v>16306</v>
      </c>
      <c r="G31" s="3" t="s">
        <v>11</v>
      </c>
      <c r="H31" s="2">
        <v>255864</v>
      </c>
    </row>
    <row r="32" spans="4:8">
      <c r="D32" s="3" t="s">
        <v>23</v>
      </c>
      <c r="E32" s="7">
        <v>6475</v>
      </c>
      <c r="G32" s="3" t="s">
        <v>8</v>
      </c>
      <c r="H32" s="2">
        <v>417883</v>
      </c>
    </row>
    <row r="33" spans="4:8">
      <c r="D33" s="3" t="s">
        <v>25</v>
      </c>
      <c r="E33" s="7">
        <v>564</v>
      </c>
    </row>
    <row r="34" spans="4:8">
      <c r="D34" s="3" t="s">
        <v>2</v>
      </c>
      <c r="E34" s="7">
        <v>396</v>
      </c>
      <c r="G34" s="5" t="s">
        <v>82</v>
      </c>
    </row>
    <row r="35" spans="4:8">
      <c r="D35" s="3" t="s">
        <v>8</v>
      </c>
      <c r="E35" s="7">
        <v>417883</v>
      </c>
      <c r="G35" t="s">
        <v>0</v>
      </c>
      <c r="H35" t="s">
        <v>1</v>
      </c>
    </row>
    <row r="36" spans="4:8">
      <c r="G36" s="3" t="s">
        <v>10</v>
      </c>
      <c r="H36" s="2">
        <v>3829</v>
      </c>
    </row>
    <row r="37" spans="4:8">
      <c r="G37" s="3" t="s">
        <v>12</v>
      </c>
      <c r="H37" s="2">
        <v>82167</v>
      </c>
    </row>
    <row r="38" spans="4:8">
      <c r="G38" s="3" t="s">
        <v>13</v>
      </c>
      <c r="H38" s="2">
        <v>1538</v>
      </c>
    </row>
    <row r="39" spans="4:8">
      <c r="G39" s="3" t="s">
        <v>14</v>
      </c>
      <c r="H39" s="2">
        <v>25386</v>
      </c>
    </row>
    <row r="40" spans="4:8">
      <c r="G40" s="3" t="s">
        <v>15</v>
      </c>
      <c r="H40" s="2">
        <v>304963</v>
      </c>
    </row>
    <row r="41" spans="4:8">
      <c r="G41" s="3" t="s">
        <v>8</v>
      </c>
      <c r="H41" s="2">
        <v>417883</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M c F A A B Q S w M E F A A C A A g A d V X U W L C z i U e k A A A A 9 g A A A B I A H A B D b 2 5 m a W c v U G F j a 2 F n Z S 5 4 b W w g o h g A K K A U A A A A A A A A A A A A A A A A A A A A A A A A A A A A h Y 9 B D o I w F E S v Q r q n L T U m S j 4 l x q 0 k J i T G L a k V G u F j a L H c z Y V H 8 g p i F H X n c t 6 8 x c z 9 e o N 0 a O r g o j t r W k x I R D k J N K r 2 Y L B M S O + O 4 Y K k E r a F O h W l D k Y Z b T z Y Q 0 I q 5 8 4 x Y 9 5 7 6 m e 0 7 U o m O I / Y P t v k q t J N Q T 6 y + S + H B q 0 r U G k i Y f c a I w W N x J K K u a A c 2 A Q h M / g V x L j 3 2 f 5 A W P e 1 6 z s t N Y a r H N g U g b 0 / y A d Q S w M E F A A C A A g A d V X U 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V V 1 F h O 8 J 9 e w Q I A A P U H A A A T A B w A R m 9 y b X V s Y X M v U 2 V j d G l v b j E u b S C i G A A o o B Q A A A A A A A A A A A A A A A A A A A A A A A A A A A B 9 V E t r 4 z A Q v g f y H 4 x 6 c c A E A s s e d u k h O F v a 3 c 1 S 4 r R l S Y J R r G k s K k t F k t t 0 S / 7 7 j h z n 4 V d y i O S Z 0 X z z / A w k l i v p R f t z 9 L 3 f 6 / d M S j U w L 0 o B 7 M i 7 9 g T Y f s / D X 6 R y n Q B K f m w T E M M n p V / W S r 3 4 N 1 z A M F T S g r T G J + G 3 5 Y M B b Z Y C p H p T y 4 l 6 l 0 J R Z p Y z / P f G S c I Z W n o T a u l w K 8 y W D A J P 5 k I E n t U 5 D I I S r c C P i w M x 9 + C f i z s L 2 T X Z K 0 n w i 0 t W f p H V b u F c r s r 3 V + R e q 0 x Z T O U W K M O A C L q Z 0 z U G W 2 p K u X 8 O F X i L U j s W I k q o o N p c u 7 h W g 6 P j M K V y g 3 7 n H 6 9 w c j r X V J p n p b N Q i T y T T m n 8 l i i C z 0 9 y K E J 8 J x l s C W a O 1 p 6 F r d 0 F 3 k n t a g Q H L c N 7 o Z 3 Q j 1 g 9 x 0 8 A L 4 2 X P 3 N Z t D J 2 / d B K d B t M w F L e 1 B 8 j i + A N N L c f D Y v f 1 H K b s 2 N c M s / W o P c q v k m t g 2 b c Y Z j m W 4 U V j c e 5 T Z X z H f s T b q z m i R 0 0 T E O q N a c b e M d s b + k / q l m b O 7 n p i u V P c X W F C q n J q b A c n I M 7 a b 9 + G b r m 1 K w e I e W J a L O 5 V 4 I n E N 8 o H M B G C G 6 m 4 y j X z x R N L m R e 2 B U D U 9 d E r w A s F j z j t o k 9 5 1 l l A C x + F 4 o H v a Y y V j q e 5 d q V V A N t e H 4 C a l P M 7 k J Y Z d b N y H a n c R 8 z h u M b 5 s a q 7 D T u K N 0 P u l 9 b i M A j U x y + F C 9 A k 7 S Y 4 e F c z d G r v 6 h M 9 i o g 0 + m U D N q h R u 1 Y l W g Q 6 y 9 Q X Y F y g j r Q G Q S y l Q V H c D P 1 f k Y J E Q g k Q S f z 6 2 G U z s / J 6 Y r M 4 F V g y 5 n 3 S E V + x g K l v J D 6 d b S A 3 O D W C X f S 4 i y t 9 e G Z K 1 L Q t o S 7 j g R G H R n U w u t I Q W l W e N o X 1 5 x n U a h K e T 0 P L E k L h T V Y 6 z g G h x 7 V m K u N r F r 4 q Z W S z l m o j X Y u M 0 0 H u V T 4 p I t A 2 i m j T h I X e K F C B b X t P + x 7 x 3 q 3 b 3 R 1 i X e D f o / L 7 h 5 / / w 9 Q S w E C L Q A U A A I A C A B 1 V d R Y s L O J R 6 Q A A A D 2 A A A A E g A A A A A A A A A A A A A A A A A A A A A A Q 2 9 u Z m l n L 1 B h Y 2 t h Z 2 U u e G 1 s U E s B A i 0 A F A A C A A g A d V X U W A / K 6 a u k A A A A 6 Q A A A B M A A A A A A A A A A A A A A A A A 8 A A A A F t D b 2 5 0 Z W 5 0 X 1 R 5 c G V z X S 5 4 b W x Q S w E C L Q A U A A I A C A B 1 V d R Y T v C f X s E C A A D 1 B w A A E w A A A A A A A A A A A A A A A A D h A Q A A R m 9 y b X V s Y X M v U 2 V j d G l v b j E u b V B L B Q Y A A A A A A w A D A M I A A A D v 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c G g A A A A A A A P o Z 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T a G V l d D 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A 3 O T c z I i A v P j x F b n R y e S B U e X B l P S J G a W x s R X J y b 3 J D b 2 R l I i B W Y W x 1 Z T 0 i c 1 V u a 2 5 v d 2 4 i I C 8 + P E V u d H J 5 I F R 5 c G U 9 I k Z p b G x F c n J v c k N v d W 5 0 I i B W Y W x 1 Z T 0 i b D A i I C 8 + P E V u d H J 5 I F R 5 c G U 9 I k Z p b G x M Y X N 0 V X B k Y X R l Z C I g V m F s d W U 9 I m Q y M D I 0 L T A 2 L T I w V D A 1 O j A 5 O j E 1 L j Y 3 N j A 5 M D V a I i A v P j x F b n R y e S B U e X B l P S J G a W x s Q 2 9 s d W 1 u V H l w Z X M i I F Z h b H V l P S J z Q m d r Q U F B W U d C Z 1 l G Q m d Z R 0 J R T U R C Z 1 l H Q X d j R 0 J n W T 0 i I C 8 + P E V u d H J 5 I F R 5 c G U 9 I k Z p b G x D b 2 x 1 b W 5 O Y W 1 l c y I g V m F s d W U 9 I n N b J n F 1 b 3 Q 7 Q W N j a W R l b n R f S W 5 k Z X g m c X V v d D s s J n F 1 b 3 Q 7 Q W N j a W R l b n Q g R G F 0 Z S Z x d W 9 0 O y w m c X V v d D t N b 2 5 0 a C Z x d W 9 0 O y w m c X V v d D t Z Z W F y J n F 1 b 3 Q 7 L C Z x d W 9 0 O 0 R h e V 9 v Z l 9 X Z W V r J n F 1 b 3 Q 7 L C Z x d W 9 0 O 0 p 1 b m N 0 a W 9 u X 0 N v b n R y b 2 w m c X V v d D s s J n F 1 b 3 Q 7 S n V u Y 3 R p b 2 5 f R G V 0 Y W l s J n F 1 b 3 Q 7 L C Z x d W 9 0 O 0 F j Y 2 l k Z W 5 0 X 1 N l d m V y a X R 5 J n F 1 b 3 Q 7 L C Z x d W 9 0 O 0 x h d G l 0 d W R l J n F 1 b 3 Q 7 L C Z x d W 9 0 O 0 x p Z 2 h 0 X 0 N v b m R p d G l v b n M m c X V v d D s s J n F 1 b 3 Q 7 T G 9 j Y W x f Q X V 0 a G 9 y a X R 5 X y h E a X N 0 c m l j d C k m c X V v d D s s J n F 1 b 3 Q 7 Q 2 F y c m l h Z 2 V 3 Y X l f S G F 6 Y X J k c y Z x d W 9 0 O y w m c X V v d D t M b 2 5 n a X R 1 Z G U m c X V v d D s s J n F 1 b 3 Q 7 T n V t Y m V y X 2 9 m X 0 N h c 3 V h b H R p Z X M m c X V v d D s s J n F 1 b 3 Q 7 T n V t Y m V y X 2 9 m X 1 Z l a G l j b G V z J n F 1 b 3 Q 7 L C Z x d W 9 0 O 1 B v b G l j Z V 9 G b 3 J j Z S Z x d W 9 0 O y w m c X V v d D t S b 2 F k X 1 N 1 c m Z h Y 2 V f Q 2 9 u Z G l 0 a W 9 u c y Z x d W 9 0 O y w m c X V v d D t S b 2 F k X 1 R 5 c G U m c X V v d D s s J n F 1 b 3 Q 7 U 3 B l Z W R f b G l t a X Q m c X V v d D s s J n F 1 b 3 Q 7 V G l t Z S Z x d W 9 0 O y w m c X V v d D t V c m J h b l 9 v c l 9 S d X J h b F 9 B c m V h J n F 1 b 3 Q 7 L C Z x d W 9 0 O 1 d l Y X R o Z X J f Q 2 9 u Z G l 0 a W 9 u c y Z x d W 9 0 O y w m c X V v d D t W Z W h p Y 2 x l X 1 R 5 c G U m c X V v d D t d I i A v P j x F b n R y e S B U e X B l P S J G a W x s U 3 R h d H V z I i B W Y W x 1 Z T 0 i c 0 N v b X B s Z X R l I i A v P j x F b n R y e S B U e X B l P S J S Z W N v d m V y e V R h c m d l d F N o Z W V 0 I i B W Y W x 1 Z T 0 i c 1 N o Z W V 0 M S A o M i k i I C 8 + P E V u d H J 5 I F R 5 c G U 9 I l J l Y 2 9 2 Z X J 5 V G F y Z 2 V 0 Q 2 9 s d W 1 u I i B W Y W x 1 Z T 0 i b D E i I C 8 + P E V u d H J 5 I F R 5 c G U 9 I l J l Y 2 9 2 Z X J 5 V G F y Z 2 V 0 U m 9 3 I i B W Y W x 1 Z T 0 i b D E i I C 8 + P E V u d H J 5 I F R 5 c G U 9 I l F 1 Z X J 5 S U Q i I F Z h b H V l P S J z N G Z i Z m Y w N D Q t N z F j M S 0 0 O D Y z L W E 1 N D g t Y 2 E y O T I 5 N m F h Z j M 1 I i A v P j x F b n R y e S B U e X B l P S J S Z W x h d G l v b n N o a X B J b m Z v Q 2 9 u d G F p b m V y I i B W Y W x 1 Z T 0 i c 3 s m c X V v d D t j b 2 x 1 b W 5 D b 3 V u d C Z x d W 9 0 O z o y M y w m c X V v d D t r Z X l D b 2 x 1 b W 5 O Y W 1 l c y Z x d W 9 0 O z p b X S w m c X V v d D t x d W V y e V J l b G F 0 a W 9 u c 2 h p c H M m c X V v d D s 6 W 1 0 s J n F 1 b 3 Q 7 Y 2 9 s d W 1 u S W R l b n R p d G l l c y Z x d W 9 0 O z p b J n F 1 b 3 Q 7 U 2 V j d G l v b j E v U 2 h l Z X Q x L 0 N o Y W 5 n Z W Q g V H l w Z S 5 7 Q W N j a W R l b n R f S W 5 k Z X g s M H 0 m c X V v d D s s J n F 1 b 3 Q 7 U 2 V j d G l v b j E v U 2 h l Z X Q x L 0 N o Y W 5 n Z W Q g V H l w Z S 5 7 Q W N j a W R l b n Q g R G F 0 Z S w x f S Z x d W 9 0 O y w m c X V v d D t T Z W N 0 a W 9 u M S 9 T a G V l d D E v Q W R k Z W Q g Q 3 V z d G 9 t L n t N b 2 5 0 a C w y M X 0 m c X V v d D s s J n F 1 b 3 Q 7 U 2 V j d G l v b j E v U 2 h l Z X Q x L 0 F k Z G V k I E N 1 c 3 R v b T E u e 1 l l Y X I s M j J 9 J n F 1 b 3 Q 7 L C Z x d W 9 0 O 1 N l Y 3 R p b 2 4 x L 1 N o Z W V 0 M S 9 D a G F u Z 2 V k I F R 5 c G U u e 0 R h e V 9 v Z l 9 X Z W V r L D J 9 J n F 1 b 3 Q 7 L C Z x d W 9 0 O 1 N l Y 3 R p b 2 4 x L 1 N o Z W V 0 M S 9 D a G F u Z 2 V k I F R 5 c G U u e 0 p 1 b m N 0 a W 9 u X 0 N v b n R y b 2 w s M 3 0 m c X V v d D s s J n F 1 b 3 Q 7 U 2 V j d G l v b j E v U 2 h l Z X Q x L 0 N o Y W 5 n Z W Q g V H l w Z S 5 7 S n V u Y 3 R p b 2 5 f R G V 0 Y W l s L D R 9 J n F 1 b 3 Q 7 L C Z x d W 9 0 O 1 N l Y 3 R p b 2 4 x L 1 N o Z W V 0 M S 9 S Z X B s Y W N l Z C B W Y W x 1 Z S 5 7 Q W N j a W R l b n R f U 2 V 2 Z X J p d H k s N X 0 m c X V v d D s s J n F 1 b 3 Q 7 U 2 V j d G l v b j E v U 2 h l Z X Q x L 0 N o Y W 5 n Z W Q g V H l w Z S 5 7 T G F 0 a X R 1 Z G U s N n 0 m c X V v d D s s J n F 1 b 3 Q 7 U 2 V j d G l v b j E v U 2 h l Z X Q x L 0 N o Y W 5 n Z W Q g V H l w Z S 5 7 T G l n a H R f Q 2 9 u Z G l 0 a W 9 u c y w 3 f S Z x d W 9 0 O y w m c X V v d D t T Z W N 0 a W 9 u M S 9 T a G V l d D E v Q 2 h h b m d l Z C B U e X B l L n t M b 2 N h b F 9 B d X R o b 3 J p d H l f K E R p c 3 R y a W N 0 K S w 4 f S Z x d W 9 0 O y w m c X V v d D t T Z W N 0 a W 9 u M S 9 T a G V l d D E v Q 2 h h b m d l Z C B U e X B l L n t D Y X J y a W F n Z X d h e V 9 I Y X p h c m R z L D l 9 J n F 1 b 3 Q 7 L C Z x d W 9 0 O 1 N l Y 3 R p b 2 4 x L 1 N o Z W V 0 M S 9 D a G F u Z 2 V k I F R 5 c G U u e 0 x v b m d p d H V k Z S w x M H 0 m c X V v d D s s J n F 1 b 3 Q 7 U 2 V j d G l v b j E v U 2 h l Z X Q x L 0 N o Y W 5 n Z W Q g V H l w Z S 5 7 T n V t Y m V y X 2 9 m X 0 N h c 3 V h b H R p Z X M s M T F 9 J n F 1 b 3 Q 7 L C Z x d W 9 0 O 1 N l Y 3 R p b 2 4 x L 1 N o Z W V 0 M S 9 D a G F u Z 2 V k I F R 5 c G U u e 0 5 1 b W J l c l 9 v Z l 9 W Z W h p Y 2 x l c y w x M n 0 m c X V v d D s s J n F 1 b 3 Q 7 U 2 V j d G l v b j E v U 2 h l Z X Q x L 0 N o Y W 5 n Z W Q g V H l w Z S 5 7 U G 9 s a W N l X 0 Z v c m N l L D E z f S Z x d W 9 0 O y w m c X V v d D t T Z W N 0 a W 9 u M S 9 T a G V l d D E v Q 2 h h b m d l Z C B U e X B l L n t S b 2 F k X 1 N 1 c m Z h Y 2 V f Q 2 9 u Z G l 0 a W 9 u c y w x N H 0 m c X V v d D s s J n F 1 b 3 Q 7 U 2 V j d G l v b j E v U 2 h l Z X Q x L 0 N o Y W 5 n Z W Q g V H l w Z S 5 7 U m 9 h Z F 9 U e X B l L D E 1 f S Z x d W 9 0 O y w m c X V v d D t T Z W N 0 a W 9 u M S 9 T a G V l d D E v Q 2 h h b m d l Z C B U e X B l L n t T c G V l Z F 9 s a W 1 p d C w x N n 0 m c X V v d D s s J n F 1 b 3 Q 7 U 2 V j d G l v b j E v U 2 h l Z X Q x L 0 N o Y W 5 n Z W Q g V H l w Z S 5 7 V G l t Z S w x N 3 0 m c X V v d D s s J n F 1 b 3 Q 7 U 2 V j d G l v b j E v U 2 h l Z X Q x L 0 N o Y W 5 n Z W Q g V H l w Z S 5 7 V X J i Y W 5 f b 3 J f U n V y Y W x f Q X J l Y S w x O H 0 m c X V v d D s s J n F 1 b 3 Q 7 U 2 V j d G l v b j E v U 2 h l Z X Q x L 0 N o Y W 5 n Z W Q g V H l w Z S 5 7 V 2 V h d G h l c l 9 D b 2 5 k a X R p b 2 5 z L D E 5 f S Z x d W 9 0 O y w m c X V v d D t T Z W N 0 a W 9 u M S 9 T a G V l d D E v Q 2 h h b m d l Z C B U e X B l L n t W Z W h p Y 2 x l X 1 R 5 c G U s M j B 9 J n F 1 b 3 Q 7 X S w m c X V v d D t D b 2 x 1 b W 5 D b 3 V u d C Z x d W 9 0 O z o y M y w m c X V v d D t L Z X l D b 2 x 1 b W 5 O Y W 1 l c y Z x d W 9 0 O z p b X S w m c X V v d D t D b 2 x 1 b W 5 J Z G V u d G l 0 a W V z J n F 1 b 3 Q 7 O l s m c X V v d D t T Z W N 0 a W 9 u M S 9 T a G V l d D E v Q 2 h h b m d l Z C B U e X B l L n t B Y 2 N p Z G V u d F 9 J b m R l e C w w f S Z x d W 9 0 O y w m c X V v d D t T Z W N 0 a W 9 u M S 9 T a G V l d D E v Q 2 h h b m d l Z C B U e X B l L n t B Y 2 N p Z G V u d C B E Y X R l L D F 9 J n F 1 b 3 Q 7 L C Z x d W 9 0 O 1 N l Y 3 R p b 2 4 x L 1 N o Z W V 0 M S 9 B Z G R l Z C B D d X N 0 b 2 0 u e 0 1 v b n R o L D I x f S Z x d W 9 0 O y w m c X V v d D t T Z W N 0 a W 9 u M S 9 T a G V l d D E v Q W R k Z W Q g Q 3 V z d G 9 t M S 5 7 W W V h c i w y M n 0 m c X V v d D s s J n F 1 b 3 Q 7 U 2 V j d G l v b j E v U 2 h l Z X Q x L 0 N o Y W 5 n Z W Q g V H l w Z S 5 7 R G F 5 X 2 9 m X 1 d l Z W s s M n 0 m c X V v d D s s J n F 1 b 3 Q 7 U 2 V j d G l v b j E v U 2 h l Z X Q x L 0 N o Y W 5 n Z W Q g V H l w Z S 5 7 S n V u Y 3 R p b 2 5 f Q 2 9 u d H J v b C w z f S Z x d W 9 0 O y w m c X V v d D t T Z W N 0 a W 9 u M S 9 T a G V l d D E v Q 2 h h b m d l Z C B U e X B l L n t K d W 5 j d G l v b l 9 E Z X R h a W w s N H 0 m c X V v d D s s J n F 1 b 3 Q 7 U 2 V j d G l v b j E v U 2 h l Z X Q x L 1 J l c G x h Y 2 V k I F Z h b H V l L n t B Y 2 N p Z G V u d F 9 T Z X Z l c m l 0 e S w 1 f S Z x d W 9 0 O y w m c X V v d D t T Z W N 0 a W 9 u M S 9 T a G V l d D E v Q 2 h h b m d l Z C B U e X B l L n t M Y X R p d H V k Z S w 2 f S Z x d W 9 0 O y w m c X V v d D t T Z W N 0 a W 9 u M S 9 T a G V l d D E v Q 2 h h b m d l Z C B U e X B l L n t M a W d o d F 9 D b 2 5 k a X R p b 2 5 z L D d 9 J n F 1 b 3 Q 7 L C Z x d W 9 0 O 1 N l Y 3 R p b 2 4 x L 1 N o Z W V 0 M S 9 D a G F u Z 2 V k I F R 5 c G U u e 0 x v Y 2 F s X 0 F 1 d G h v c m l 0 e V 8 o R G l z d H J p Y 3 Q p L D h 9 J n F 1 b 3 Q 7 L C Z x d W 9 0 O 1 N l Y 3 R p b 2 4 x L 1 N o Z W V 0 M S 9 D a G F u Z 2 V k I F R 5 c G U u e 0 N h c n J p Y W d l d 2 F 5 X 0 h h e m F y Z H M s O X 0 m c X V v d D s s J n F 1 b 3 Q 7 U 2 V j d G l v b j E v U 2 h l Z X Q x L 0 N o Y W 5 n Z W Q g V H l w Z S 5 7 T G 9 u Z 2 l 0 d W R l L D E w f S Z x d W 9 0 O y w m c X V v d D t T Z W N 0 a W 9 u M S 9 T a G V l d D E v Q 2 h h b m d l Z C B U e X B l L n t O d W 1 i Z X J f b 2 Z f Q 2 F z d W F s d G l l c y w x M X 0 m c X V v d D s s J n F 1 b 3 Q 7 U 2 V j d G l v b j E v U 2 h l Z X Q x L 0 N o Y W 5 n Z W Q g V H l w Z S 5 7 T n V t Y m V y X 2 9 m X 1 Z l a G l j b G V z L D E y f S Z x d W 9 0 O y w m c X V v d D t T Z W N 0 a W 9 u M S 9 T a G V l d D E v Q 2 h h b m d l Z C B U e X B l L n t Q b 2 x p Y 2 V f R m 9 y Y 2 U s M T N 9 J n F 1 b 3 Q 7 L C Z x d W 9 0 O 1 N l Y 3 R p b 2 4 x L 1 N o Z W V 0 M S 9 D a G F u Z 2 V k I F R 5 c G U u e 1 J v Y W R f U 3 V y Z m F j Z V 9 D b 2 5 k a X R p b 2 5 z L D E 0 f S Z x d W 9 0 O y w m c X V v d D t T Z W N 0 a W 9 u M S 9 T a G V l d D E v Q 2 h h b m d l Z C B U e X B l L n t S b 2 F k X 1 R 5 c G U s M T V 9 J n F 1 b 3 Q 7 L C Z x d W 9 0 O 1 N l Y 3 R p b 2 4 x L 1 N o Z W V 0 M S 9 D a G F u Z 2 V k I F R 5 c G U u e 1 N w Z W V k X 2 x p b W l 0 L D E 2 f S Z x d W 9 0 O y w m c X V v d D t T Z W N 0 a W 9 u M S 9 T a G V l d D E v Q 2 h h b m d l Z C B U e X B l L n t U a W 1 l L D E 3 f S Z x d W 9 0 O y w m c X V v d D t T Z W N 0 a W 9 u M S 9 T a G V l d D E v Q 2 h h b m d l Z C B U e X B l L n t V c m J h b l 9 v c l 9 S d X J h b F 9 B c m V h L D E 4 f S Z x d W 9 0 O y w m c X V v d D t T Z W N 0 a W 9 u M S 9 T a G V l d D E v Q 2 h h b m d l Z C B U e X B l L n t X Z W F 0 a G V y X 0 N v b m R p d G l v b n M s M T l 9 J n F 1 b 3 Q 7 L C Z x d W 9 0 O 1 N l Y 3 R p b 2 4 x L 1 N o Z W V 0 M S 9 D a G F u Z 2 V k I F R 5 c G U u e 1 Z l a G l j b G V f V H l w Z S w y M H 0 m c X V v d D t d L C Z x d W 9 0 O 1 J l b G F 0 a W 9 u c 2 h p c E l u Z m 8 m c X V v d D s 6 W 1 1 9 I i A v P j w v U 3 R h Y m x l R W 5 0 c m l l c z 4 8 L 0 l 0 Z W 0 + P E l 0 Z W 0 + P E l 0 Z W 1 M b 2 N h d G l v b j 4 8 S X R l b V R 5 c G U + R m 9 y b X V s Y T w v S X R l b V R 5 c G U + P E l 0 Z W 1 Q Y X R o P l N l Y 3 R p b 2 4 x L 1 N o Z W V 0 M S 9 T b 3 V y Y 2 U 8 L 0 l 0 Z W 1 Q Y X R o P j w v S X R l b U x v Y 2 F 0 a W 9 u P j x T d G F i b G V F b n R y a W V z I C 8 + P C 9 J d G V t P j x J d G V t P j x J d G V t T G 9 j Y X R p b 2 4 + P E l 0 Z W 1 U e X B l P k Z v c m 1 1 b G E 8 L 0 l 0 Z W 1 U e X B l P j x J d G V t U G F 0 a D 5 T Z W N 0 a W 9 u M S 9 T a G V l d D E v U 2 h l Z X Q x X 1 N o Z W V 0 P C 9 J d G V t U G F 0 a D 4 8 L 0 l 0 Z W 1 M b 2 N h d G l v b j 4 8 U 3 R h Y m x l R W 5 0 c m l l c y A v P j w v S X R l b T 4 8 S X R l b T 4 8 S X R l b U x v Y 2 F 0 a W 9 u P j x J d G V t V H l w Z T 5 G b 3 J t d W x h P C 9 J d G V t V H l w Z T 4 8 S X R l b V B h d G g + U 2 V j d G l v b j E v U 2 h l Z X Q x L 1 B y b 2 1 v d G V k J T I w S G V h Z G V y c z w v S X R l b V B h d G g + P C 9 J d G V t T G 9 j Y X R p b 2 4 + P F N 0 Y W J s Z U V u d H J p Z X M g L z 4 8 L 0 l 0 Z W 0 + P E l 0 Z W 0 + P E l 0 Z W 1 M b 2 N h d G l v b j 4 8 S X R l b V R 5 c G U + R m 9 y b X V s Y T w v S X R l b V R 5 c G U + P E l 0 Z W 1 Q Y X R o P l N l Y 3 R p b 2 4 x L 1 N o Z W V 0 M S 9 D a G F u Z 2 V k J T I w V H l w Z T w v S X R l b V B h d G g + P C 9 J d G V t T G 9 j Y X R p b 2 4 + P F N 0 Y W J s Z U V u d H J p Z X M g L z 4 8 L 0 l 0 Z W 0 + P E l 0 Z W 0 + P E l 0 Z W 1 M b 2 N h d G l v b j 4 8 S X R l b V R 5 c G U + R m 9 y b X V s Y T w v S X R l b V R 5 c G U + P E l 0 Z W 1 Q Y X R o P l N l Y 3 R p b 2 4 x L 1 N o Z W V 0 M S 9 B Z G R l Z C U y M E N 1 c 3 R v b T w v S X R l b V B h d G g + P C 9 J d G V t T G 9 j Y X R p b 2 4 + P F N 0 Y W J s Z U V u d H J p Z X M g L z 4 8 L 0 l 0 Z W 0 + P E l 0 Z W 0 + P E l 0 Z W 1 M b 2 N h d G l v b j 4 8 S X R l b V R 5 c G U + R m 9 y b X V s Y T w v S X R l b V R 5 c G U + P E l 0 Z W 1 Q Y X R o P l N l Y 3 R p b 2 4 x L 1 N o Z W V 0 M S 9 B Z G R l Z C U y M E N 1 c 3 R v b T E 8 L 0 l 0 Z W 1 Q Y X R o P j w v S X R l b U x v Y 2 F 0 a W 9 u P j x T d G F i b G V F b n R y a W V z I C 8 + P C 9 J d G V t P j x J d G V t P j x J d G V t T G 9 j Y X R p b 2 4 + P E l 0 Z W 1 U e X B l P k Z v c m 1 1 b G E 8 L 0 l 0 Z W 1 U e X B l P j x J d G V t U G F 0 a D 5 T Z W N 0 a W 9 u M S 9 T a G V l d D E v R m l s d G V y Z W Q l M j B S b 3 d z P C 9 J d G V t U G F 0 a D 4 8 L 0 l 0 Z W 1 M b 2 N h d G l v b j 4 8 U 3 R h Y m x l R W 5 0 c m l l c y A v P j w v S X R l b T 4 8 S X R l b T 4 8 S X R l b U x v Y 2 F 0 a W 9 u P j x J d G V t V H l w Z T 5 G b 3 J t d W x h P C 9 J d G V t V H l w Z T 4 8 S X R l b V B h d G g + U 2 V j d G l v b j E v U 2 h l Z X Q x L 1 J l c G x h Y 2 V k J T I w V m F s d W U 8 L 0 l 0 Z W 1 Q Y X R o P j w v S X R l b U x v Y 2 F 0 a W 9 u P j x T d G F i b G V F b n R y a W V z I C 8 + P C 9 J d G V t P j x J d G V t P j x J d G V t T G 9 j Y X R p b 2 4 + P E l 0 Z W 1 U e X B l P k Z v c m 1 1 b G E 8 L 0 l 0 Z W 1 U e X B l P j x J d G V t U G F 0 a D 5 T Z W N 0 a W 9 u M S 9 T a G V l d D E v R m l s d G V y Z W Q l M j B S b 3 d z M T w v S X R l b V B h d G g + P C 9 J d G V t T G 9 j Y X R p b 2 4 + P F N 0 Y W J s Z U V u d H J p Z X M g L z 4 8 L 0 l 0 Z W 0 + P E l 0 Z W 0 + P E l 0 Z W 1 M b 2 N h d G l v b j 4 8 S X R l b V R 5 c G U + R m 9 y b X V s Y T w v S X R l b V R 5 c G U + P E l 0 Z W 1 Q Y X R o P l N l Y 3 R p b 2 4 x L 1 N o Z W V 0 M S 9 S Z W 9 y Z G V y Z W Q l M j B D b 2 x 1 b W 5 z P C 9 J d G V t U G F 0 a D 4 8 L 0 l 0 Z W 1 M b 2 N h d G l v b j 4 8 U 3 R h Y m x l R W 5 0 c m l l c y A v P j w v S X R l b T 4 8 L 0 l 0 Z W 1 z P j w v T G 9 j Y W x Q Y W N r Y W d l T W V 0 Y W R h d G F G a W x l P h Y A A A B Q S w U G A A A A A A A A A A A A A A A A A A A A A A A A J g E A A A E A A A D Q j J 3 f A R X R E Y x 6 A M B P w p f r A Q A A A J k 3 c M j x 1 w J K j H 2 1 Y d n F m Z 8 A A A A A A g A A A A A A E G Y A A A A B A A A g A A A A 2 b L X h Q o q W p Y J e U f 0 R q g H p W n P O x S j e K N / 7 n Z c 1 M 1 e d l Y A A A A A D o A A A A A C A A A g A A A A O 5 N Y j H 3 t S w M Y p a a y h U s 1 J i r E D N Y o d G S z E V Z 6 E U n h e 5 V Q A A A A G q Q b J + b j g u R R w G x i v 1 e v u F X M q 6 M d 7 P n A g s 1 c K C l p j 6 k n f j G B 0 O 2 r D S g q h q D o e C g J s S h R D U q z P W J V 7 Z w i v F v f Q 3 6 T X T Z y P 9 R d 5 p T B Z p e 5 S 7 B A A A A A t P Q r r Z w 5 + 7 E G e 0 D h h K + w d b Y 8 7 V v s i k q Z I R l B g u k 2 U i w + h P x K r F R O + T o q C D / m 1 c 4 v y Q M s W / / p b W n X 2 / D W 7 6 u 1 A A = = < / D a t a M a s h u p > 
</file>

<file path=customXml/itemProps1.xml><?xml version="1.0" encoding="utf-8"?>
<ds:datastoreItem xmlns:ds="http://schemas.openxmlformats.org/officeDocument/2006/customXml" ds:itemID="{1C356464-1F1F-4540-8593-FCB2FCFF6BE9}">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1</vt:i4>
      </vt:variant>
    </vt:vector>
  </HeadingPairs>
  <TitlesOfParts>
    <vt:vector size="8" baseType="lpstr">
      <vt:lpstr>Casualities by Road</vt:lpstr>
      <vt:lpstr>Donut</vt:lpstr>
      <vt:lpstr>Casualities by road surface</vt:lpstr>
      <vt:lpstr>Monthly trend</vt:lpstr>
      <vt:lpstr>Primary KPI's</vt:lpstr>
      <vt:lpstr>Dashboard</vt:lpstr>
      <vt:lpstr>Data Analysis Sheet</vt:lpstr>
      <vt:lpstr>Dashboard!Print_Area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nimmybibin2019@outlook.com</dc:creator>
  <cp:lastModifiedBy>Nimmy Bibin</cp:lastModifiedBy>
  <dcterms:created xsi:type="dcterms:W3CDTF">2024-05-25T21:12:00Z</dcterms:created>
  <dcterms:modified xsi:type="dcterms:W3CDTF">2024-06-21T13:28:05Z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38485788CCC8418EA1CCADCDE4E5801C_12</vt:lpwstr>
  </property>
  <property fmtid="{D5CDD505-2E9C-101B-9397-08002B2CF9AE}" pid="3" name="KSOProductBuildVer">
    <vt:lpwstr>1033-12.2.0.17119</vt:lpwstr>
  </property>
</Properties>
</file>